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lwillard/Desktop/•Budget Templates/"/>
    </mc:Choice>
  </mc:AlternateContent>
  <xr:revisionPtr revIDLastSave="0" documentId="13_ncr:1_{419FC064-5AF7-FC47-8B82-9A74B9A4C5F9}" xr6:coauthVersionLast="47" xr6:coauthVersionMax="47" xr10:uidLastSave="{00000000-0000-0000-0000-000000000000}"/>
  <bookViews>
    <workbookView xWindow="-33920" yWindow="-1260" windowWidth="28800" windowHeight="17400" xr2:uid="{94C59765-A656-4707-B549-C3CD3EB18D4D}"/>
  </bookViews>
  <sheets>
    <sheet name="ORSP Budget Template" sheetId="1" r:id="rId1"/>
    <sheet name="Rates &amp; Calculations" sheetId="3" r:id="rId2"/>
    <sheet name="Proposal Checklist" sheetId="4" r:id="rId3"/>
  </sheets>
  <definedNames>
    <definedName name="_xlnm.Print_Area" localSheetId="0">'ORSP Budget Template'!$A$2:$H$105</definedName>
    <definedName name="_xlnm.Print_Titles" localSheetId="0">'ORSP Budget Template'!$2:$5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1" l="1"/>
  <c r="D42" i="1"/>
  <c r="F9" i="3"/>
  <c r="F8" i="3"/>
  <c r="F7" i="3"/>
  <c r="C27" i="3" l="1"/>
  <c r="C26" i="3"/>
  <c r="G24" i="3" s="1"/>
  <c r="G25" i="3" s="1"/>
  <c r="C25" i="3"/>
  <c r="G26" i="3" s="1"/>
  <c r="C24" i="3"/>
  <c r="F16" i="1"/>
  <c r="F8" i="1"/>
  <c r="G8" i="1" s="1"/>
  <c r="G27" i="1" s="1"/>
  <c r="F9" i="1"/>
  <c r="G9" i="1" s="1"/>
  <c r="F10" i="1"/>
  <c r="F29" i="1" s="1"/>
  <c r="F11" i="1"/>
  <c r="F12" i="1"/>
  <c r="F31" i="1" s="1"/>
  <c r="F13" i="1"/>
  <c r="F32" i="1" s="1"/>
  <c r="F14" i="1"/>
  <c r="G14" i="1" s="1"/>
  <c r="F7" i="1"/>
  <c r="G7" i="1" s="1"/>
  <c r="F30" i="1"/>
  <c r="F78" i="1"/>
  <c r="F79" i="1"/>
  <c r="F80" i="1"/>
  <c r="K80" i="1" s="1"/>
  <c r="F77" i="1"/>
  <c r="K77" i="1" s="1"/>
  <c r="F73" i="1"/>
  <c r="K73" i="1" s="1"/>
  <c r="F72" i="1"/>
  <c r="F65" i="1"/>
  <c r="K65" i="1" s="1"/>
  <c r="F66" i="1"/>
  <c r="F67" i="1"/>
  <c r="F64" i="1"/>
  <c r="F53" i="1"/>
  <c r="F42" i="1"/>
  <c r="K42" i="1" s="1"/>
  <c r="F35" i="1"/>
  <c r="F34" i="1"/>
  <c r="F26" i="1"/>
  <c r="F10" i="3"/>
  <c r="F21" i="1"/>
  <c r="G21" i="1" s="1"/>
  <c r="F22" i="1"/>
  <c r="G22" i="1" s="1"/>
  <c r="H22" i="1" s="1"/>
  <c r="F20" i="1"/>
  <c r="G20" i="1" s="1"/>
  <c r="F17" i="1"/>
  <c r="G17" i="1" s="1"/>
  <c r="F18" i="1"/>
  <c r="F36" i="1" s="1"/>
  <c r="G18" i="1"/>
  <c r="G36" i="1" s="1"/>
  <c r="G16" i="1"/>
  <c r="H16" i="1" s="1"/>
  <c r="G11" i="1"/>
  <c r="K85" i="1"/>
  <c r="G90" i="1"/>
  <c r="H50" i="1"/>
  <c r="I50" i="1"/>
  <c r="J50" i="1"/>
  <c r="H61" i="1"/>
  <c r="I61" i="1"/>
  <c r="J61" i="1"/>
  <c r="H69" i="1"/>
  <c r="I69" i="1"/>
  <c r="J69" i="1"/>
  <c r="H74" i="1"/>
  <c r="I74" i="1"/>
  <c r="J74" i="1"/>
  <c r="H103" i="1"/>
  <c r="I103" i="1"/>
  <c r="J103" i="1"/>
  <c r="B4" i="1"/>
  <c r="F90" i="1"/>
  <c r="F61" i="1"/>
  <c r="G74" i="1"/>
  <c r="G50" i="1"/>
  <c r="K49" i="1"/>
  <c r="K48" i="1"/>
  <c r="K47" i="1"/>
  <c r="K46" i="1"/>
  <c r="K45" i="1"/>
  <c r="K44" i="1"/>
  <c r="K43" i="1"/>
  <c r="K89" i="1"/>
  <c r="K88" i="1"/>
  <c r="K87" i="1"/>
  <c r="K86" i="1"/>
  <c r="G103" i="1"/>
  <c r="F103" i="1"/>
  <c r="K101" i="1"/>
  <c r="K102" i="1"/>
  <c r="K100" i="1"/>
  <c r="K66" i="1"/>
  <c r="K67" i="1"/>
  <c r="K68" i="1"/>
  <c r="K64" i="1"/>
  <c r="K54" i="1"/>
  <c r="K55" i="1"/>
  <c r="K56" i="1"/>
  <c r="K57" i="1"/>
  <c r="K58" i="1"/>
  <c r="K59" i="1"/>
  <c r="K60" i="1"/>
  <c r="K53" i="1"/>
  <c r="G69" i="1"/>
  <c r="G61" i="1"/>
  <c r="J90" i="1"/>
  <c r="I90" i="1"/>
  <c r="H90" i="1"/>
  <c r="F28" i="1" l="1"/>
  <c r="F27" i="1"/>
  <c r="G10" i="1"/>
  <c r="G29" i="1" s="1"/>
  <c r="F33" i="1"/>
  <c r="F50" i="1"/>
  <c r="F13" i="3"/>
  <c r="F14" i="3" s="1"/>
  <c r="H17" i="1"/>
  <c r="H35" i="1" s="1"/>
  <c r="G35" i="1"/>
  <c r="K103" i="1"/>
  <c r="H18" i="1"/>
  <c r="I18" i="1" s="1"/>
  <c r="I36" i="1" s="1"/>
  <c r="G27" i="3"/>
  <c r="D81" i="1" s="1"/>
  <c r="F81" i="1" s="1"/>
  <c r="F82" i="1" s="1"/>
  <c r="I16" i="1"/>
  <c r="H34" i="1"/>
  <c r="H9" i="1"/>
  <c r="H28" i="1" s="1"/>
  <c r="K72" i="1"/>
  <c r="K74" i="1" s="1"/>
  <c r="F69" i="1"/>
  <c r="K69" i="1" s="1"/>
  <c r="H8" i="1"/>
  <c r="H36" i="1"/>
  <c r="G28" i="1"/>
  <c r="G34" i="1"/>
  <c r="K61" i="1"/>
  <c r="F74" i="1"/>
  <c r="H14" i="1"/>
  <c r="G33" i="1"/>
  <c r="G13" i="1"/>
  <c r="H27" i="1"/>
  <c r="G12" i="1"/>
  <c r="H11" i="1"/>
  <c r="H10" i="1"/>
  <c r="I9" i="1"/>
  <c r="G30" i="1"/>
  <c r="H7" i="1"/>
  <c r="G26" i="1"/>
  <c r="K50" i="1"/>
  <c r="F37" i="1"/>
  <c r="K78" i="1"/>
  <c r="K79" i="1"/>
  <c r="H20" i="1"/>
  <c r="I22" i="1"/>
  <c r="J22" i="1" s="1"/>
  <c r="H21" i="1"/>
  <c r="J18" i="1"/>
  <c r="K18" i="1"/>
  <c r="F23" i="1"/>
  <c r="F39" i="1" s="1"/>
  <c r="K90" i="1"/>
  <c r="I17" i="1" l="1"/>
  <c r="I35" i="1" s="1"/>
  <c r="G81" i="1"/>
  <c r="H81" i="1" s="1"/>
  <c r="I81" i="1" s="1"/>
  <c r="J81" i="1" s="1"/>
  <c r="J82" i="1" s="1"/>
  <c r="G23" i="1"/>
  <c r="I8" i="1"/>
  <c r="J36" i="1"/>
  <c r="K36" i="1" s="1"/>
  <c r="I34" i="1"/>
  <c r="J16" i="1"/>
  <c r="I28" i="1"/>
  <c r="J9" i="1"/>
  <c r="G32" i="1"/>
  <c r="H13" i="1"/>
  <c r="I10" i="1"/>
  <c r="H29" i="1"/>
  <c r="H30" i="1"/>
  <c r="I11" i="1"/>
  <c r="H33" i="1"/>
  <c r="I14" i="1"/>
  <c r="H12" i="1"/>
  <c r="G31" i="1"/>
  <c r="I7" i="1"/>
  <c r="H26" i="1"/>
  <c r="F92" i="1"/>
  <c r="F93" i="1" s="1"/>
  <c r="F94" i="1" s="1"/>
  <c r="I20" i="1"/>
  <c r="K22" i="1"/>
  <c r="I21" i="1"/>
  <c r="J17" i="1"/>
  <c r="J35" i="1" s="1"/>
  <c r="K35" i="1" s="1"/>
  <c r="H82" i="1" l="1"/>
  <c r="G82" i="1"/>
  <c r="G37" i="1"/>
  <c r="G39" i="1" s="1"/>
  <c r="J34" i="1"/>
  <c r="K16" i="1"/>
  <c r="K34" i="1"/>
  <c r="I27" i="1"/>
  <c r="J8" i="1"/>
  <c r="I13" i="1"/>
  <c r="H32" i="1"/>
  <c r="I33" i="1"/>
  <c r="J14" i="1"/>
  <c r="K14" i="1" s="1"/>
  <c r="J28" i="1"/>
  <c r="K9" i="1"/>
  <c r="J10" i="1"/>
  <c r="K10" i="1" s="1"/>
  <c r="I29" i="1"/>
  <c r="H31" i="1"/>
  <c r="I12" i="1"/>
  <c r="H23" i="1"/>
  <c r="I23" i="1"/>
  <c r="I30" i="1"/>
  <c r="J11" i="1"/>
  <c r="K11" i="1"/>
  <c r="J7" i="1"/>
  <c r="K7" i="1" s="1"/>
  <c r="I26" i="1"/>
  <c r="K81" i="1"/>
  <c r="I82" i="1"/>
  <c r="K82" i="1" s="1"/>
  <c r="J20" i="1"/>
  <c r="J21" i="1"/>
  <c r="K21" i="1"/>
  <c r="K17" i="1"/>
  <c r="G92" i="1" l="1"/>
  <c r="G93" i="1" s="1"/>
  <c r="G94" i="1" s="1"/>
  <c r="G96" i="1" s="1"/>
  <c r="G105" i="1" s="1"/>
  <c r="K20" i="1"/>
  <c r="J27" i="1"/>
  <c r="K8" i="1"/>
  <c r="K28" i="1"/>
  <c r="H37" i="1"/>
  <c r="H39" i="1" s="1"/>
  <c r="H92" i="1" s="1"/>
  <c r="H93" i="1" s="1"/>
  <c r="J13" i="1"/>
  <c r="I32" i="1"/>
  <c r="I31" i="1"/>
  <c r="J12" i="1"/>
  <c r="J33" i="1"/>
  <c r="J29" i="1"/>
  <c r="J30" i="1"/>
  <c r="J26" i="1"/>
  <c r="F96" i="1"/>
  <c r="H94" i="1" l="1"/>
  <c r="H96" i="1" s="1"/>
  <c r="H105" i="1" s="1"/>
  <c r="K27" i="1"/>
  <c r="I37" i="1"/>
  <c r="I39" i="1" s="1"/>
  <c r="I92" i="1" s="1"/>
  <c r="K33" i="1"/>
  <c r="J32" i="1"/>
  <c r="K13" i="1"/>
  <c r="J23" i="1"/>
  <c r="K23" i="1" s="1"/>
  <c r="J31" i="1"/>
  <c r="K12" i="1"/>
  <c r="K30" i="1"/>
  <c r="K29" i="1"/>
  <c r="K26" i="1"/>
  <c r="F105" i="1"/>
  <c r="J37" i="1" l="1"/>
  <c r="K31" i="1"/>
  <c r="J39" i="1"/>
  <c r="J92" i="1" s="1"/>
  <c r="J93" i="1" s="1"/>
  <c r="K37" i="1"/>
  <c r="K39" i="1" s="1"/>
  <c r="K32" i="1"/>
  <c r="I93" i="1"/>
  <c r="I94" i="1" s="1"/>
  <c r="K92" i="1" l="1"/>
  <c r="J94" i="1"/>
  <c r="J96" i="1" s="1"/>
  <c r="J105" i="1" s="1"/>
  <c r="K93" i="1"/>
  <c r="I96" i="1" l="1"/>
  <c r="K94" i="1"/>
  <c r="I105" i="1" l="1"/>
  <c r="K105" i="1" s="1"/>
  <c r="L97" i="1"/>
  <c r="L98" i="1" s="1"/>
</calcChain>
</file>

<file path=xl/sharedStrings.xml><?xml version="1.0" encoding="utf-8"?>
<sst xmlns="http://schemas.openxmlformats.org/spreadsheetml/2006/main" count="199" uniqueCount="181">
  <si>
    <t>MIDDLE TENNESSEE STATE UNIVERSITY GENERIC BUDGET</t>
  </si>
  <si>
    <t>PI</t>
  </si>
  <si>
    <t>Sponsor</t>
  </si>
  <si>
    <t>Project dates:</t>
  </si>
  <si>
    <t>Date</t>
  </si>
  <si>
    <t>Opp #</t>
  </si>
  <si>
    <t>Year 1</t>
  </si>
  <si>
    <t>Year 2</t>
  </si>
  <si>
    <t>Year 3</t>
  </si>
  <si>
    <t>Year 4</t>
  </si>
  <si>
    <t>Year 5</t>
  </si>
  <si>
    <t>Cumulative</t>
  </si>
  <si>
    <t>*Template has 3% COLA adjustment yearly in FT salaries and related fringe</t>
  </si>
  <si>
    <t>Full time personnel</t>
  </si>
  <si>
    <t>Appt (9=summer;10=AY;12=CY)</t>
  </si>
  <si>
    <t>Effort in Months</t>
  </si>
  <si>
    <t>PI, Salary</t>
  </si>
  <si>
    <t>Part time personnel/Student Worker</t>
  </si>
  <si>
    <t># personnel</t>
  </si>
  <si>
    <t>$/hr</t>
  </si>
  <si>
    <t>hrs/wk</t>
  </si>
  <si>
    <t># wks</t>
  </si>
  <si>
    <t>Graduate Assistant</t>
  </si>
  <si>
    <t># GA's</t>
  </si>
  <si>
    <t>Stipend</t>
  </si>
  <si>
    <t>TOTAL PERSONNEL</t>
  </si>
  <si>
    <t>FRINGE BENEFITS</t>
  </si>
  <si>
    <t>Rate (%)</t>
  </si>
  <si>
    <t>ORSP will calculate (Found on Rates &amp; Calculations page)</t>
  </si>
  <si>
    <t>Part-time personnel</t>
  </si>
  <si>
    <t>TOTAL FRINGE</t>
  </si>
  <si>
    <t>TOTAL SALARIES, WAGES &amp; FRINGE</t>
  </si>
  <si>
    <t># Persons</t>
  </si>
  <si>
    <t>Cost</t>
  </si>
  <si>
    <t>Domestic  [ # persons, purpose, description ]</t>
  </si>
  <si>
    <t>Foreign</t>
  </si>
  <si>
    <t>TOTAL TRAVEL</t>
  </si>
  <si>
    <t>MATERIALS &amp; SUPPLIES</t>
  </si>
  <si>
    <t>Units</t>
  </si>
  <si>
    <t xml:space="preserve">Lab Supplies and equipment 	</t>
  </si>
  <si>
    <t>TOTAL SUPPLIES</t>
  </si>
  <si>
    <t>OTHER</t>
  </si>
  <si>
    <t>Publication</t>
  </si>
  <si>
    <t>Consultant [ Name, affiliation ]</t>
  </si>
  <si>
    <t>Contracted Services [ contractor ]</t>
  </si>
  <si>
    <t>Software</t>
  </si>
  <si>
    <t>TOTAL OTHER</t>
  </si>
  <si>
    <t xml:space="preserve">  [ Name (attach price quote) ]</t>
  </si>
  <si>
    <t>TOTAL EQUIPMENT</t>
  </si>
  <si>
    <t>Amount</t>
  </si>
  <si>
    <t>Travel</t>
  </si>
  <si>
    <t>Subsistence</t>
  </si>
  <si>
    <t>Other</t>
  </si>
  <si>
    <t>TOTAL PARTICIPANT SUPPORT</t>
  </si>
  <si>
    <t>Subaward 2</t>
  </si>
  <si>
    <t>Subaward 3</t>
  </si>
  <si>
    <t>Subaward 4</t>
  </si>
  <si>
    <t>Subaward 5</t>
  </si>
  <si>
    <t>TOTAL SUBAWARDS</t>
  </si>
  <si>
    <t>TOTAL DIRECT COSTS</t>
  </si>
  <si>
    <t>IDC Basis</t>
  </si>
  <si>
    <t>INDIRECT COST RATE:</t>
  </si>
  <si>
    <t xml:space="preserve">TOTAL COSTS </t>
  </si>
  <si>
    <t>Total Institutional Match</t>
  </si>
  <si>
    <t>TOTAL PROJECT COSTS</t>
  </si>
  <si>
    <t>-</t>
  </si>
  <si>
    <t>Total</t>
  </si>
  <si>
    <t>U.S. General Services Administration Travel Costs</t>
  </si>
  <si>
    <t>Mileage</t>
  </si>
  <si>
    <t>https://www.irs.gov/tax-professionals/standard-mileage-rates</t>
  </si>
  <si>
    <t>Per diem &amp; Lodging</t>
  </si>
  <si>
    <t>https://www.gsa.gov/travel/plan-book/per-diem-rates</t>
  </si>
  <si>
    <t># Personnel</t>
  </si>
  <si>
    <t>Standard rate</t>
  </si>
  <si>
    <t>Lodging</t>
  </si>
  <si>
    <t>Per diem</t>
  </si>
  <si>
    <t>Travel per diem</t>
  </si>
  <si>
    <t>Transportation (Flight or Mileage)</t>
  </si>
  <si>
    <t>Ground Transportation (Car rental, Ride shares, Etc.)</t>
  </si>
  <si>
    <t>Misc fees</t>
  </si>
  <si>
    <t>Cost per traveler</t>
  </si>
  <si>
    <t>Hrs</t>
  </si>
  <si>
    <t>Grad tuition</t>
  </si>
  <si>
    <t>Semester</t>
  </si>
  <si>
    <t># hrs</t>
  </si>
  <si>
    <t>Fall</t>
  </si>
  <si>
    <t>Spring</t>
  </si>
  <si>
    <t>Summer</t>
  </si>
  <si>
    <t xml:space="preserve">Stipends </t>
  </si>
  <si>
    <t>https://www.mtsu.edu/graduate/gafin/</t>
  </si>
  <si>
    <t>Master, Science</t>
  </si>
  <si>
    <t>Master, Gen</t>
  </si>
  <si>
    <t>PhD, Sci</t>
  </si>
  <si>
    <t>FT (20 hrs)</t>
  </si>
  <si>
    <t>PT (10 hrs)</t>
  </si>
  <si>
    <t>FT</t>
  </si>
  <si>
    <t>PT</t>
  </si>
  <si>
    <t>9 mon</t>
  </si>
  <si>
    <t>12 mon</t>
  </si>
  <si>
    <t>Fringe</t>
  </si>
  <si>
    <t>https://research.mtsu.edu/wp-content/uploads/sites/8/2025/08/FY-2026-Fringe-Benefits.pdf</t>
  </si>
  <si>
    <t>Employee</t>
  </si>
  <si>
    <t>M#</t>
  </si>
  <si>
    <t>Appt</t>
  </si>
  <si>
    <t>Salary</t>
  </si>
  <si>
    <t>Actual (AY) Fringe</t>
  </si>
  <si>
    <t>EC/ Summer Fringe</t>
  </si>
  <si>
    <t>Retirement</t>
  </si>
  <si>
    <t>For international travel use NYC rates</t>
  </si>
  <si>
    <t>Recommended</t>
  </si>
  <si>
    <t>GA Tuition (FT, 12-month, 6/6/3)</t>
  </si>
  <si>
    <t>https://www.mtsu.edu/tuition/wp-content/uploads/sites/94/2026/06/26-27_Graduate.pdf</t>
  </si>
  <si>
    <t>Tuition (2026-27)</t>
  </si>
  <si>
    <t>Subaward 1 (add subaward budgets as separate tabs on MTSU Budget Template)</t>
  </si>
  <si>
    <t>Last Updated 7/16/2026</t>
  </si>
  <si>
    <t>Abstract</t>
  </si>
  <si>
    <t>Budget</t>
  </si>
  <si>
    <t>Budget Justification</t>
  </si>
  <si>
    <t>Cayuse Proposal Form</t>
  </si>
  <si>
    <t>Status</t>
  </si>
  <si>
    <t>Date Completed</t>
  </si>
  <si>
    <t>PROPOSAL MANAGEMENT CHECKLIST</t>
  </si>
  <si>
    <t>Create Application Checklist</t>
  </si>
  <si>
    <t>Project Narrative/Scope of Work</t>
  </si>
  <si>
    <t>Personnel Documents</t>
  </si>
  <si>
    <t>https://www.ncbi.nlm.nih.gov/sciencv/</t>
  </si>
  <si>
    <t>Notes</t>
  </si>
  <si>
    <t>https://mtsu.app.cayuse.com/coi-react</t>
  </si>
  <si>
    <t>Conflict of Interest</t>
  </si>
  <si>
    <t>Subaward documents</t>
  </si>
  <si>
    <t>Proposal Materials</t>
  </si>
  <si>
    <t>Budget Requirements (IDC restrictions, direct costs restrictions, etc)</t>
  </si>
  <si>
    <t>Other Special Requirements</t>
  </si>
  <si>
    <t>Check - does the PI have PI status? Request if needed.</t>
  </si>
  <si>
    <t>Check for appropriate F&amp;A rate (on or off campus, sponsor limits, etc)</t>
  </si>
  <si>
    <t>Download &amp; Review the RFA</t>
  </si>
  <si>
    <t>If electronic submission - is the PI setup in Sponsor's system? (eRA Commons, Research.gov, Nspires, etc)</t>
  </si>
  <si>
    <t>If NIH, what is the budget type (Regular budget or Modular budget)?</t>
  </si>
  <si>
    <t>Cost Share commitments</t>
  </si>
  <si>
    <t>Budget justification</t>
  </si>
  <si>
    <t>Statement of work</t>
  </si>
  <si>
    <t xml:space="preserve"> </t>
  </si>
  <si>
    <t>W-9</t>
  </si>
  <si>
    <t>Subrecipient Information Form</t>
  </si>
  <si>
    <t>Make sure it's signed by AOR</t>
  </si>
  <si>
    <t>Civil Rights Compliance Forms</t>
  </si>
  <si>
    <t>Getting Started</t>
  </si>
  <si>
    <t>Putting it together</t>
  </si>
  <si>
    <t>IBC Protocol (HazMat)</t>
  </si>
  <si>
    <t>Letters (optional)</t>
  </si>
  <si>
    <t>Are we eligible?</t>
  </si>
  <si>
    <t>Below</t>
  </si>
  <si>
    <t xml:space="preserve">average domestic flight from Nashville </t>
  </si>
  <si>
    <t xml:space="preserve">Average ost of a rental car for 3 days </t>
  </si>
  <si>
    <t>Baggage and other fees</t>
  </si>
  <si>
    <t>Two travel days</t>
  </si>
  <si>
    <t>How long is the conference/trip?</t>
  </si>
  <si>
    <t>How many nights will you stay?</t>
  </si>
  <si>
    <t>How much is the conference fee?</t>
  </si>
  <si>
    <t>6 fall, 6 spring, 3 summer</t>
  </si>
  <si>
    <t>Full time, 12 month</t>
  </si>
  <si>
    <t>3 fall, 3 spring, 1.5 summer</t>
  </si>
  <si>
    <t>Half-ime, 12 month</t>
  </si>
  <si>
    <t>Policy for half-time GAs</t>
  </si>
  <si>
    <t>ORSP helps</t>
  </si>
  <si>
    <t>ORSP responsibility</t>
  </si>
  <si>
    <t>Subaward forms (ORSP responsiblity)</t>
  </si>
  <si>
    <t>Required Compliance (If necessary)</t>
  </si>
  <si>
    <t>Training (RCR, RST, COI as needed)</t>
  </si>
  <si>
    <t>IRB</t>
  </si>
  <si>
    <t>IACAUC</t>
  </si>
  <si>
    <t>TRAVEL (Calculate on Rates &amp; Calculations page)</t>
  </si>
  <si>
    <t>Cost + Registration</t>
  </si>
  <si>
    <t>Institutional Match (Only if required. Add lines as needed.)</t>
  </si>
  <si>
    <t>PARTICIPANTS SUPPORT/ GA TUITION (Excluded from F&amp;A basis)</t>
  </si>
  <si>
    <t>EQUIPMENT (over $5,000 is excluded from F&amp;A basis))</t>
  </si>
  <si>
    <t>SUBAWARDS (Only first $50K, NIH first $25K of each is included in F&amp;A basis)</t>
  </si>
  <si>
    <t>Enter Max cap here</t>
  </si>
  <si>
    <t>Direct costs remaining</t>
  </si>
  <si>
    <t>Total remaining</t>
  </si>
  <si>
    <t>Delete data from years not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</si>
</sst>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</numFmts>
  <fonts count="18" x14ac:knownFonts="1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Wingdings"/>
      <charset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9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</cellStyleXfs>
  <cellXfs count="268">
    <xf numFmtId="0" fontId="0" fillId="0" borderId="0" xfId="0"/>
    <xf numFmtId="164" fontId="0" fillId="0" borderId="0" xfId="0" applyNumberFormat="1"/>
    <xf numFmtId="0" fontId="4" fillId="0" borderId="0" xfId="0" applyFont="1"/>
    <xf numFmtId="0" fontId="7" fillId="0" borderId="0" xfId="0" applyFont="1" applyProtection="1">
      <protection locked="0"/>
    </xf>
    <xf numFmtId="164" fontId="7" fillId="0" borderId="9" xfId="0" applyNumberFormat="1" applyFont="1" applyBorder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10" fillId="0" borderId="0" xfId="3" applyNumberFormat="1" applyFont="1" applyFill="1" applyBorder="1" applyAlignment="1" applyProtection="1">
      <protection locked="0"/>
    </xf>
    <xf numFmtId="0" fontId="7" fillId="5" borderId="0" xfId="0" applyFont="1" applyFill="1" applyProtection="1">
      <protection locked="0"/>
    </xf>
    <xf numFmtId="0" fontId="6" fillId="0" borderId="0" xfId="0" applyFont="1" applyProtection="1">
      <protection locked="0"/>
    </xf>
    <xf numFmtId="43" fontId="7" fillId="0" borderId="0" xfId="1" applyFont="1" applyFill="1" applyBorder="1" applyAlignment="1" applyProtection="1">
      <protection locked="0"/>
    </xf>
    <xf numFmtId="164" fontId="7" fillId="0" borderId="0" xfId="0" applyNumberFormat="1" applyFont="1" applyProtection="1">
      <protection locked="0"/>
    </xf>
    <xf numFmtId="165" fontId="7" fillId="0" borderId="0" xfId="0" applyNumberFormat="1" applyFont="1" applyAlignment="1" applyProtection="1">
      <alignment horizontal="center"/>
      <protection locked="0"/>
    </xf>
    <xf numFmtId="165" fontId="7" fillId="0" borderId="0" xfId="0" applyNumberFormat="1" applyFont="1" applyProtection="1">
      <protection locked="0"/>
    </xf>
    <xf numFmtId="165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64" fontId="6" fillId="0" borderId="0" xfId="0" applyNumberFormat="1" applyFont="1"/>
    <xf numFmtId="164" fontId="7" fillId="0" borderId="9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64" fontId="7" fillId="0" borderId="9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164" fontId="7" fillId="0" borderId="11" xfId="0" applyNumberFormat="1" applyFont="1" applyBorder="1" applyAlignment="1" applyProtection="1">
      <alignment horizontal="center"/>
      <protection locked="0"/>
    </xf>
    <xf numFmtId="0" fontId="0" fillId="6" borderId="0" xfId="0" applyFill="1"/>
    <xf numFmtId="0" fontId="5" fillId="0" borderId="0" xfId="0" applyFont="1"/>
    <xf numFmtId="0" fontId="4" fillId="0" borderId="0" xfId="0" applyFont="1" applyAlignment="1">
      <alignment horizontal="left"/>
    </xf>
    <xf numFmtId="44" fontId="0" fillId="0" borderId="0" xfId="0" applyNumberFormat="1"/>
    <xf numFmtId="0" fontId="5" fillId="0" borderId="0" xfId="0" applyFont="1" applyAlignment="1">
      <alignment horizontal="right"/>
    </xf>
    <xf numFmtId="164" fontId="0" fillId="0" borderId="0" xfId="0" applyNumberForma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0" fontId="11" fillId="0" borderId="0" xfId="4" applyNumberFormat="1" applyFont="1" applyAlignment="1">
      <alignment horizontal="center" wrapText="1"/>
    </xf>
    <xf numFmtId="164" fontId="7" fillId="0" borderId="11" xfId="0" applyNumberFormat="1" applyFont="1" applyBorder="1" applyProtection="1">
      <protection locked="0"/>
    </xf>
    <xf numFmtId="164" fontId="7" fillId="0" borderId="11" xfId="0" applyNumberFormat="1" applyFont="1" applyBorder="1" applyAlignment="1" applyProtection="1">
      <alignment vertical="center"/>
      <protection locked="0"/>
    </xf>
    <xf numFmtId="164" fontId="7" fillId="0" borderId="11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10" fontId="7" fillId="0" borderId="2" xfId="0" applyNumberFormat="1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9" fillId="0" borderId="0" xfId="3" applyAlignment="1" applyProtection="1"/>
    <xf numFmtId="0" fontId="0" fillId="0" borderId="7" xfId="0" applyBorder="1"/>
    <xf numFmtId="0" fontId="4" fillId="0" borderId="17" xfId="0" applyFont="1" applyBorder="1" applyAlignment="1">
      <alignment horizontal="right"/>
    </xf>
    <xf numFmtId="164" fontId="0" fillId="0" borderId="18" xfId="0" applyNumberFormat="1" applyBorder="1"/>
    <xf numFmtId="0" fontId="0" fillId="0" borderId="19" xfId="0" applyBorder="1"/>
    <xf numFmtId="0" fontId="4" fillId="0" borderId="5" xfId="0" applyFont="1" applyBorder="1"/>
    <xf numFmtId="44" fontId="0" fillId="0" borderId="14" xfId="2" applyFont="1" applyBorder="1"/>
    <xf numFmtId="0" fontId="3" fillId="0" borderId="0" xfId="0" applyFont="1"/>
    <xf numFmtId="0" fontId="7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1" xfId="0" applyFont="1" applyBorder="1" applyAlignment="1" applyProtection="1">
      <alignment horizontal="center" vertical="top"/>
      <protection locked="0"/>
    </xf>
    <xf numFmtId="0" fontId="7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/>
      <protection locked="0"/>
    </xf>
    <xf numFmtId="44" fontId="6" fillId="0" borderId="11" xfId="0" applyNumberFormat="1" applyFont="1" applyBorder="1" applyAlignment="1" applyProtection="1">
      <alignment horizontal="center" vertical="top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/>
    <xf numFmtId="0" fontId="11" fillId="7" borderId="9" xfId="0" applyFont="1" applyFill="1" applyBorder="1" applyAlignment="1">
      <alignment horizontal="left"/>
    </xf>
    <xf numFmtId="0" fontId="11" fillId="7" borderId="9" xfId="0" applyFont="1" applyFill="1" applyBorder="1"/>
    <xf numFmtId="0" fontId="11" fillId="7" borderId="9" xfId="0" applyFont="1" applyFill="1" applyBorder="1" applyAlignment="1">
      <alignment wrapText="1"/>
    </xf>
    <xf numFmtId="0" fontId="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9" xfId="0" applyFont="1" applyBorder="1" applyAlignment="1">
      <alignment vertical="center"/>
    </xf>
    <xf numFmtId="164" fontId="4" fillId="0" borderId="0" xfId="0" applyNumberFormat="1" applyFont="1" applyAlignment="1">
      <alignment horizontal="left"/>
    </xf>
    <xf numFmtId="0" fontId="15" fillId="0" borderId="0" xfId="0" applyFont="1"/>
    <xf numFmtId="0" fontId="5" fillId="0" borderId="17" xfId="0" applyFont="1" applyBorder="1"/>
    <xf numFmtId="0" fontId="0" fillId="0" borderId="18" xfId="0" applyBorder="1"/>
    <xf numFmtId="0" fontId="5" fillId="0" borderId="19" xfId="0" applyFont="1" applyBorder="1"/>
    <xf numFmtId="0" fontId="0" fillId="0" borderId="5" xfId="0" applyBorder="1"/>
    <xf numFmtId="0" fontId="0" fillId="0" borderId="14" xfId="0" applyBorder="1"/>
    <xf numFmtId="0" fontId="5" fillId="0" borderId="5" xfId="0" applyFont="1" applyBorder="1"/>
    <xf numFmtId="0" fontId="5" fillId="0" borderId="14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9" xfId="0" applyFont="1" applyBorder="1" applyAlignment="1">
      <alignment horizontal="right"/>
    </xf>
    <xf numFmtId="0" fontId="3" fillId="0" borderId="5" xfId="0" applyFont="1" applyBorder="1"/>
    <xf numFmtId="0" fontId="3" fillId="0" borderId="14" xfId="0" applyFont="1" applyBorder="1"/>
    <xf numFmtId="0" fontId="1" fillId="0" borderId="9" xfId="0" applyFont="1" applyBorder="1" applyAlignment="1">
      <alignment horizontal="left" vertical="center"/>
    </xf>
    <xf numFmtId="0" fontId="9" fillId="0" borderId="9" xfId="3" applyBorder="1" applyAlignment="1" applyProtection="1">
      <alignment horizontal="left" vertical="center"/>
    </xf>
    <xf numFmtId="0" fontId="4" fillId="0" borderId="17" xfId="0" applyFont="1" applyBorder="1"/>
    <xf numFmtId="44" fontId="0" fillId="0" borderId="0" xfId="2" applyFont="1" applyBorder="1"/>
    <xf numFmtId="44" fontId="0" fillId="0" borderId="18" xfId="0" applyNumberFormat="1" applyBorder="1"/>
    <xf numFmtId="0" fontId="5" fillId="0" borderId="17" xfId="0" applyFont="1" applyBorder="1" applyAlignment="1">
      <alignment horizontal="right"/>
    </xf>
    <xf numFmtId="44" fontId="5" fillId="0" borderId="0" xfId="2" applyFont="1" applyBorder="1"/>
    <xf numFmtId="44" fontId="5" fillId="0" borderId="18" xfId="2" applyFont="1" applyBorder="1"/>
    <xf numFmtId="44" fontId="0" fillId="0" borderId="14" xfId="0" applyNumberForma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44" fontId="7" fillId="0" borderId="9" xfId="0" applyNumberFormat="1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7" fillId="0" borderId="1" xfId="0" applyFont="1" applyBorder="1"/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11" xfId="0" applyFont="1" applyBorder="1" applyAlignment="1" applyProtection="1">
      <alignment horizontal="left" vertical="top"/>
      <protection locked="0"/>
    </xf>
    <xf numFmtId="0" fontId="7" fillId="0" borderId="9" xfId="0" applyFont="1" applyBorder="1"/>
    <xf numFmtId="0" fontId="7" fillId="0" borderId="2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8" borderId="10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left" vertical="center"/>
    </xf>
    <xf numFmtId="0" fontId="11" fillId="8" borderId="11" xfId="0" applyFont="1" applyFill="1" applyBorder="1" applyAlignment="1">
      <alignment horizontal="left" vertical="center"/>
    </xf>
    <xf numFmtId="0" fontId="6" fillId="7" borderId="10" xfId="0" applyFont="1" applyFill="1" applyBorder="1" applyAlignment="1" applyProtection="1">
      <alignment horizontal="left" vertical="top"/>
      <protection locked="0"/>
    </xf>
    <xf numFmtId="0" fontId="6" fillId="7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2" xfId="0" applyFont="1" applyFill="1" applyBorder="1" applyAlignment="1" applyProtection="1">
      <alignment horizontal="center" vertical="top"/>
      <protection locked="0"/>
    </xf>
    <xf numFmtId="164" fontId="7" fillId="8" borderId="11" xfId="0" applyNumberFormat="1" applyFont="1" applyFill="1" applyBorder="1" applyAlignment="1" applyProtection="1">
      <alignment vertical="center"/>
      <protection locked="0"/>
    </xf>
    <xf numFmtId="164" fontId="7" fillId="8" borderId="9" xfId="0" applyNumberFormat="1" applyFont="1" applyFill="1" applyBorder="1" applyAlignment="1" applyProtection="1">
      <alignment vertical="center"/>
      <protection locked="0"/>
    </xf>
    <xf numFmtId="164" fontId="7" fillId="8" borderId="9" xfId="0" applyNumberFormat="1" applyFont="1" applyFill="1" applyBorder="1" applyProtection="1"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4" fontId="7" fillId="8" borderId="11" xfId="0" applyNumberFormat="1" applyFont="1" applyFill="1" applyBorder="1" applyProtection="1">
      <protection locked="0"/>
    </xf>
    <xf numFmtId="0" fontId="6" fillId="9" borderId="1" xfId="0" applyFont="1" applyFill="1" applyBorder="1" applyAlignment="1" applyProtection="1">
      <alignment horizontal="right"/>
      <protection locked="0"/>
    </xf>
    <xf numFmtId="0" fontId="6" fillId="9" borderId="2" xfId="0" applyFont="1" applyFill="1" applyBorder="1" applyAlignment="1" applyProtection="1">
      <alignment horizontal="right"/>
      <protection locked="0"/>
    </xf>
    <xf numFmtId="164" fontId="6" fillId="9" borderId="11" xfId="0" applyNumberFormat="1" applyFont="1" applyFill="1" applyBorder="1"/>
    <xf numFmtId="164" fontId="6" fillId="9" borderId="9" xfId="0" applyNumberFormat="1" applyFont="1" applyFill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6" fillId="8" borderId="11" xfId="0" applyFont="1" applyFill="1" applyBorder="1" applyAlignment="1" applyProtection="1">
      <alignment horizontal="left" vertical="top" wrapText="1"/>
      <protection locked="0"/>
    </xf>
    <xf numFmtId="0" fontId="6" fillId="8" borderId="2" xfId="0" applyFont="1" applyFill="1" applyBorder="1" applyAlignment="1" applyProtection="1">
      <alignment horizontal="center" vertical="top" wrapText="1"/>
      <protection locked="0"/>
    </xf>
    <xf numFmtId="0" fontId="6" fillId="9" borderId="9" xfId="0" applyFont="1" applyFill="1" applyBorder="1" applyAlignment="1" applyProtection="1">
      <alignment horizontal="right" vertical="center"/>
      <protection locked="0"/>
    </xf>
    <xf numFmtId="0" fontId="6" fillId="9" borderId="16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8" borderId="20" xfId="0" applyFont="1" applyFill="1" applyBorder="1" applyAlignment="1" applyProtection="1">
      <alignment horizontal="left" vertical="center"/>
      <protection locked="0"/>
    </xf>
    <xf numFmtId="0" fontId="6" fillId="8" borderId="21" xfId="0" applyFont="1" applyFill="1" applyBorder="1" applyAlignment="1" applyProtection="1">
      <alignment horizontal="center" vertical="center"/>
      <protection locked="0"/>
    </xf>
    <xf numFmtId="0" fontId="6" fillId="8" borderId="21" xfId="0" applyFont="1" applyFill="1" applyBorder="1" applyAlignment="1" applyProtection="1">
      <alignment horizontal="center" vertical="center" wrapText="1"/>
      <protection locked="0"/>
    </xf>
    <xf numFmtId="0" fontId="6" fillId="8" borderId="22" xfId="0" applyFont="1" applyFill="1" applyBorder="1" applyAlignment="1" applyProtection="1">
      <alignment horizontal="center" vertical="center"/>
      <protection locked="0"/>
    </xf>
    <xf numFmtId="164" fontId="6" fillId="8" borderId="25" xfId="0" applyNumberFormat="1" applyFont="1" applyFill="1" applyBorder="1" applyProtection="1">
      <protection locked="0"/>
    </xf>
    <xf numFmtId="164" fontId="6" fillId="8" borderId="26" xfId="0" applyNumberFormat="1" applyFont="1" applyFill="1" applyBorder="1" applyProtection="1">
      <protection locked="0"/>
    </xf>
    <xf numFmtId="164" fontId="7" fillId="8" borderId="27" xfId="0" applyNumberFormat="1" applyFont="1" applyFill="1" applyBorder="1" applyProtection="1">
      <protection locked="0"/>
    </xf>
    <xf numFmtId="0" fontId="7" fillId="0" borderId="23" xfId="0" applyFont="1" applyBorder="1" applyAlignment="1" applyProtection="1">
      <alignment horizontal="left" vertical="top"/>
      <protection locked="0"/>
    </xf>
    <xf numFmtId="164" fontId="7" fillId="0" borderId="16" xfId="0" applyNumberFormat="1" applyFont="1" applyBorder="1"/>
    <xf numFmtId="164" fontId="7" fillId="0" borderId="16" xfId="0" applyNumberFormat="1" applyFont="1" applyBorder="1" applyAlignment="1">
      <alignment vertical="center"/>
    </xf>
    <xf numFmtId="0" fontId="6" fillId="8" borderId="23" xfId="0" applyFont="1" applyFill="1" applyBorder="1" applyAlignment="1" applyProtection="1">
      <alignment vertical="top"/>
      <protection locked="0"/>
    </xf>
    <xf numFmtId="164" fontId="7" fillId="8" borderId="16" xfId="0" applyNumberFormat="1" applyFont="1" applyFill="1" applyBorder="1" applyAlignment="1">
      <alignment vertical="center"/>
    </xf>
    <xf numFmtId="0" fontId="7" fillId="0" borderId="23" xfId="0" applyFont="1" applyBorder="1" applyAlignment="1" applyProtection="1">
      <alignment vertical="top"/>
      <protection locked="0"/>
    </xf>
    <xf numFmtId="0" fontId="6" fillId="8" borderId="23" xfId="0" applyFont="1" applyFill="1" applyBorder="1" applyAlignment="1" applyProtection="1">
      <alignment horizontal="left" vertical="top"/>
      <protection locked="0"/>
    </xf>
    <xf numFmtId="164" fontId="7" fillId="8" borderId="16" xfId="0" applyNumberFormat="1" applyFont="1" applyFill="1" applyBorder="1"/>
    <xf numFmtId="0" fontId="6" fillId="9" borderId="23" xfId="0" applyFont="1" applyFill="1" applyBorder="1" applyAlignment="1" applyProtection="1">
      <alignment horizontal="right"/>
      <protection locked="0"/>
    </xf>
    <xf numFmtId="164" fontId="6" fillId="9" borderId="16" xfId="0" applyNumberFormat="1" applyFont="1" applyFill="1" applyBorder="1"/>
    <xf numFmtId="0" fontId="7" fillId="0" borderId="23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6" fillId="8" borderId="23" xfId="0" applyFont="1" applyFill="1" applyBorder="1" applyAlignment="1" applyProtection="1">
      <alignment horizontal="left" vertical="top" wrapText="1"/>
      <protection locked="0"/>
    </xf>
    <xf numFmtId="164" fontId="7" fillId="8" borderId="16" xfId="0" applyNumberFormat="1" applyFont="1" applyFill="1" applyBorder="1" applyProtection="1">
      <protection locked="0"/>
    </xf>
    <xf numFmtId="0" fontId="6" fillId="0" borderId="23" xfId="0" applyFont="1" applyBorder="1" applyAlignment="1" applyProtection="1">
      <alignment horizontal="left" vertical="top"/>
      <protection locked="0"/>
    </xf>
    <xf numFmtId="0" fontId="6" fillId="9" borderId="28" xfId="0" applyFont="1" applyFill="1" applyBorder="1" applyAlignment="1" applyProtection="1">
      <alignment horizontal="right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9" borderId="29" xfId="0" applyFont="1" applyFill="1" applyBorder="1" applyAlignment="1" applyProtection="1">
      <alignment horizontal="right" vertical="center"/>
      <protection locked="0"/>
    </xf>
    <xf numFmtId="0" fontId="6" fillId="9" borderId="30" xfId="0" applyFont="1" applyFill="1" applyBorder="1" applyAlignment="1" applyProtection="1">
      <alignment horizontal="right" vertical="center"/>
      <protection locked="0"/>
    </xf>
    <xf numFmtId="0" fontId="6" fillId="9" borderId="31" xfId="0" applyFont="1" applyFill="1" applyBorder="1" applyAlignment="1" applyProtection="1">
      <alignment horizontal="right" vertical="center"/>
      <protection locked="0"/>
    </xf>
    <xf numFmtId="164" fontId="6" fillId="9" borderId="13" xfId="0" applyNumberFormat="1" applyFont="1" applyFill="1" applyBorder="1"/>
    <xf numFmtId="164" fontId="6" fillId="9" borderId="30" xfId="0" applyNumberFormat="1" applyFont="1" applyFill="1" applyBorder="1"/>
    <xf numFmtId="164" fontId="6" fillId="9" borderId="31" xfId="0" applyNumberFormat="1" applyFont="1" applyFill="1" applyBorder="1"/>
    <xf numFmtId="164" fontId="7" fillId="4" borderId="27" xfId="0" applyNumberFormat="1" applyFont="1" applyFill="1" applyBorder="1"/>
    <xf numFmtId="0" fontId="7" fillId="0" borderId="23" xfId="0" applyFont="1" applyBorder="1"/>
    <xf numFmtId="0" fontId="6" fillId="8" borderId="20" xfId="0" applyFont="1" applyFill="1" applyBorder="1" applyAlignment="1" applyProtection="1">
      <alignment horizontal="left" vertical="top"/>
      <protection locked="0"/>
    </xf>
    <xf numFmtId="0" fontId="6" fillId="8" borderId="25" xfId="0" applyFont="1" applyFill="1" applyBorder="1" applyAlignment="1" applyProtection="1">
      <alignment horizontal="left" vertical="top"/>
      <protection locked="0"/>
    </xf>
    <xf numFmtId="0" fontId="6" fillId="8" borderId="25" xfId="0" applyFont="1" applyFill="1" applyBorder="1" applyAlignment="1" applyProtection="1">
      <alignment horizontal="center" vertical="top"/>
      <protection locked="0"/>
    </xf>
    <xf numFmtId="0" fontId="6" fillId="8" borderId="22" xfId="0" applyFont="1" applyFill="1" applyBorder="1" applyAlignment="1" applyProtection="1">
      <alignment horizontal="center" vertical="top"/>
      <protection locked="0"/>
    </xf>
    <xf numFmtId="164" fontId="7" fillId="8" borderId="25" xfId="0" applyNumberFormat="1" applyFont="1" applyFill="1" applyBorder="1" applyAlignment="1" applyProtection="1">
      <alignment horizontal="center" vertical="center"/>
      <protection locked="0"/>
    </xf>
    <xf numFmtId="164" fontId="7" fillId="8" borderId="26" xfId="0" applyNumberFormat="1" applyFont="1" applyFill="1" applyBorder="1" applyAlignment="1" applyProtection="1">
      <alignment horizontal="center" vertical="center"/>
      <protection locked="0"/>
    </xf>
    <xf numFmtId="164" fontId="7" fillId="8" borderId="27" xfId="0" applyNumberFormat="1" applyFont="1" applyFill="1" applyBorder="1"/>
    <xf numFmtId="164" fontId="6" fillId="9" borderId="13" xfId="0" applyNumberFormat="1" applyFont="1" applyFill="1" applyBorder="1" applyAlignment="1">
      <alignment horizontal="center"/>
    </xf>
    <xf numFmtId="164" fontId="6" fillId="9" borderId="30" xfId="0" applyNumberFormat="1" applyFont="1" applyFill="1" applyBorder="1" applyAlignment="1">
      <alignment horizontal="center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164" fontId="6" fillId="9" borderId="9" xfId="0" applyNumberFormat="1" applyFont="1" applyFill="1" applyBorder="1" applyAlignment="1">
      <alignment horizontal="center"/>
    </xf>
    <xf numFmtId="0" fontId="6" fillId="9" borderId="20" xfId="0" applyFont="1" applyFill="1" applyBorder="1" applyAlignment="1" applyProtection="1">
      <alignment horizontal="left" vertical="top"/>
      <protection locked="0"/>
    </xf>
    <xf numFmtId="0" fontId="6" fillId="9" borderId="25" xfId="0" applyFont="1" applyFill="1" applyBorder="1" applyAlignment="1" applyProtection="1">
      <alignment horizontal="left" vertical="top"/>
      <protection locked="0"/>
    </xf>
    <xf numFmtId="0" fontId="6" fillId="9" borderId="25" xfId="0" applyFont="1" applyFill="1" applyBorder="1" applyAlignment="1" applyProtection="1">
      <alignment horizontal="center" vertical="top"/>
      <protection locked="0"/>
    </xf>
    <xf numFmtId="0" fontId="6" fillId="9" borderId="22" xfId="0" applyFont="1" applyFill="1" applyBorder="1" applyAlignment="1" applyProtection="1">
      <alignment horizontal="center" vertical="top"/>
      <protection locked="0"/>
    </xf>
    <xf numFmtId="164" fontId="7" fillId="9" borderId="25" xfId="0" applyNumberFormat="1" applyFont="1" applyFill="1" applyBorder="1" applyAlignment="1" applyProtection="1">
      <alignment horizontal="center"/>
      <protection locked="0"/>
    </xf>
    <xf numFmtId="164" fontId="7" fillId="9" borderId="26" xfId="0" applyNumberFormat="1" applyFont="1" applyFill="1" applyBorder="1" applyAlignment="1" applyProtection="1">
      <alignment horizontal="center"/>
      <protection locked="0"/>
    </xf>
    <xf numFmtId="164" fontId="7" fillId="9" borderId="27" xfId="0" applyNumberFormat="1" applyFont="1" applyFill="1" applyBorder="1"/>
    <xf numFmtId="0" fontId="7" fillId="0" borderId="28" xfId="0" applyFont="1" applyBorder="1"/>
    <xf numFmtId="164" fontId="6" fillId="9" borderId="13" xfId="0" applyNumberFormat="1" applyFont="1" applyFill="1" applyBorder="1" applyAlignment="1">
      <alignment horizontal="center" vertical="center"/>
    </xf>
    <xf numFmtId="164" fontId="6" fillId="9" borderId="30" xfId="0" applyNumberFormat="1" applyFont="1" applyFill="1" applyBorder="1" applyAlignment="1">
      <alignment horizontal="center" vertical="center"/>
    </xf>
    <xf numFmtId="164" fontId="6" fillId="9" borderId="31" xfId="0" applyNumberFormat="1" applyFont="1" applyFill="1" applyBorder="1" applyAlignment="1">
      <alignment vertical="center"/>
    </xf>
    <xf numFmtId="164" fontId="7" fillId="8" borderId="26" xfId="0" applyNumberFormat="1" applyFont="1" applyFill="1" applyBorder="1" applyAlignment="1" applyProtection="1">
      <alignment horizontal="center"/>
      <protection locked="0"/>
    </xf>
    <xf numFmtId="0" fontId="6" fillId="9" borderId="24" xfId="0" applyFont="1" applyFill="1" applyBorder="1" applyAlignment="1" applyProtection="1">
      <alignment horizontal="right" vertical="center"/>
      <protection locked="0"/>
    </xf>
    <xf numFmtId="0" fontId="6" fillId="9" borderId="3" xfId="0" applyFont="1" applyFill="1" applyBorder="1" applyAlignment="1" applyProtection="1">
      <alignment horizontal="right" vertical="center"/>
      <protection locked="0"/>
    </xf>
    <xf numFmtId="0" fontId="6" fillId="9" borderId="4" xfId="0" applyFont="1" applyFill="1" applyBorder="1" applyAlignment="1" applyProtection="1">
      <alignment horizontal="right" vertical="center"/>
      <protection locked="0"/>
    </xf>
    <xf numFmtId="164" fontId="6" fillId="8" borderId="13" xfId="0" applyNumberFormat="1" applyFont="1" applyFill="1" applyBorder="1" applyAlignment="1">
      <alignment horizontal="center" vertical="center"/>
    </xf>
    <xf numFmtId="164" fontId="6" fillId="8" borderId="30" xfId="0" applyNumberFormat="1" applyFont="1" applyFill="1" applyBorder="1" applyAlignment="1">
      <alignment horizontal="center" vertical="center"/>
    </xf>
    <xf numFmtId="164" fontId="6" fillId="8" borderId="31" xfId="0" applyNumberFormat="1" applyFont="1" applyFill="1" applyBorder="1" applyAlignment="1">
      <alignment vertical="center"/>
    </xf>
    <xf numFmtId="0" fontId="6" fillId="0" borderId="23" xfId="0" applyFont="1" applyBorder="1" applyAlignment="1" applyProtection="1">
      <alignment vertical="top"/>
      <protection locked="0"/>
    </xf>
    <xf numFmtId="164" fontId="6" fillId="8" borderId="30" xfId="0" applyNumberFormat="1" applyFont="1" applyFill="1" applyBorder="1" applyAlignment="1">
      <alignment horizontal="center"/>
    </xf>
    <xf numFmtId="164" fontId="6" fillId="8" borderId="31" xfId="0" applyNumberFormat="1" applyFont="1" applyFill="1" applyBorder="1"/>
    <xf numFmtId="0" fontId="6" fillId="8" borderId="21" xfId="0" applyFont="1" applyFill="1" applyBorder="1" applyAlignment="1" applyProtection="1">
      <alignment horizontal="left" vertical="top"/>
      <protection locked="0"/>
    </xf>
    <xf numFmtId="0" fontId="6" fillId="8" borderId="22" xfId="0" applyFont="1" applyFill="1" applyBorder="1" applyAlignment="1" applyProtection="1">
      <alignment horizontal="left" vertical="top"/>
      <protection locked="0"/>
    </xf>
    <xf numFmtId="164" fontId="6" fillId="8" borderId="25" xfId="0" applyNumberFormat="1" applyFont="1" applyFill="1" applyBorder="1" applyAlignment="1" applyProtection="1">
      <alignment horizontal="center" vertical="center"/>
      <protection locked="0"/>
    </xf>
    <xf numFmtId="164" fontId="6" fillId="8" borderId="26" xfId="0" applyNumberFormat="1" applyFont="1" applyFill="1" applyBorder="1" applyAlignment="1" applyProtection="1">
      <alignment horizontal="center"/>
      <protection locked="0"/>
    </xf>
    <xf numFmtId="164" fontId="6" fillId="8" borderId="26" xfId="0" applyNumberFormat="1" applyFont="1" applyFill="1" applyBorder="1" applyAlignment="1" applyProtection="1">
      <alignment horizontal="center" vertical="center"/>
      <protection locked="0"/>
    </xf>
    <xf numFmtId="164" fontId="6" fillId="8" borderId="27" xfId="0" applyNumberFormat="1" applyFont="1" applyFill="1" applyBorder="1"/>
    <xf numFmtId="164" fontId="6" fillId="8" borderId="13" xfId="0" applyNumberFormat="1" applyFont="1" applyFill="1" applyBorder="1" applyAlignment="1">
      <alignment horizontal="center"/>
    </xf>
    <xf numFmtId="0" fontId="7" fillId="0" borderId="0" xfId="0" applyFont="1" applyBorder="1" applyProtection="1">
      <protection locked="0"/>
    </xf>
    <xf numFmtId="0" fontId="7" fillId="0" borderId="15" xfId="0" applyFont="1" applyBorder="1" applyAlignment="1" applyProtection="1">
      <alignment horizontal="center"/>
      <protection locked="0"/>
    </xf>
    <xf numFmtId="164" fontId="7" fillId="0" borderId="0" xfId="0" applyNumberFormat="1" applyFont="1" applyBorder="1" applyAlignment="1" applyProtection="1">
      <alignment horizontal="center"/>
      <protection locked="0"/>
    </xf>
    <xf numFmtId="10" fontId="8" fillId="0" borderId="0" xfId="4" applyNumberFormat="1" applyFont="1" applyFill="1" applyBorder="1" applyAlignment="1" applyProtection="1">
      <alignment horizontal="center"/>
      <protection locked="0"/>
    </xf>
    <xf numFmtId="164" fontId="7" fillId="0" borderId="0" xfId="0" applyNumberFormat="1" applyFont="1" applyBorder="1"/>
    <xf numFmtId="0" fontId="8" fillId="0" borderId="9" xfId="0" applyFont="1" applyBorder="1" applyAlignment="1" applyProtection="1">
      <alignment horizontal="right" vertical="top"/>
      <protection locked="0"/>
    </xf>
    <xf numFmtId="10" fontId="6" fillId="8" borderId="9" xfId="0" applyNumberFormat="1" applyFont="1" applyFill="1" applyBorder="1" applyAlignment="1" applyProtection="1">
      <alignment horizontal="center" vertical="top"/>
      <protection locked="0"/>
    </xf>
    <xf numFmtId="0" fontId="7" fillId="0" borderId="9" xfId="0" applyFont="1" applyBorder="1" applyProtection="1">
      <protection locked="0"/>
    </xf>
    <xf numFmtId="0" fontId="6" fillId="9" borderId="32" xfId="0" applyFont="1" applyFill="1" applyBorder="1" applyAlignment="1" applyProtection="1">
      <alignment horizontal="left" vertical="center"/>
      <protection locked="0"/>
    </xf>
    <xf numFmtId="0" fontId="6" fillId="9" borderId="26" xfId="0" applyFont="1" applyFill="1" applyBorder="1" applyAlignment="1" applyProtection="1">
      <alignment horizontal="left" vertical="center"/>
      <protection locked="0"/>
    </xf>
    <xf numFmtId="164" fontId="6" fillId="9" borderId="26" xfId="0" applyNumberFormat="1" applyFont="1" applyFill="1" applyBorder="1" applyAlignment="1">
      <alignment horizontal="center"/>
    </xf>
    <xf numFmtId="164" fontId="6" fillId="9" borderId="27" xfId="0" applyNumberFormat="1" applyFont="1" applyFill="1" applyBorder="1"/>
    <xf numFmtId="0" fontId="8" fillId="0" borderId="28" xfId="0" applyFont="1" applyBorder="1" applyAlignment="1" applyProtection="1">
      <alignment horizontal="right" vertical="top"/>
      <protection locked="0"/>
    </xf>
    <xf numFmtId="164" fontId="8" fillId="0" borderId="16" xfId="0" applyNumberFormat="1" applyFont="1" applyBorder="1"/>
    <xf numFmtId="0" fontId="6" fillId="8" borderId="28" xfId="0" applyFont="1" applyFill="1" applyBorder="1" applyAlignment="1" applyProtection="1">
      <alignment horizontal="left" vertical="top"/>
      <protection locked="0"/>
    </xf>
    <xf numFmtId="0" fontId="7" fillId="0" borderId="28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6" fillId="9" borderId="29" xfId="0" applyFont="1" applyFill="1" applyBorder="1" applyAlignment="1" applyProtection="1">
      <alignment horizontal="left" vertical="center"/>
      <protection locked="0"/>
    </xf>
    <xf numFmtId="0" fontId="6" fillId="9" borderId="3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4" borderId="20" xfId="0" applyFont="1" applyFill="1" applyBorder="1" applyAlignment="1" applyProtection="1">
      <alignment horizontal="left" vertical="top" wrapText="1"/>
      <protection locked="0"/>
    </xf>
    <xf numFmtId="0" fontId="6" fillId="4" borderId="25" xfId="0" applyFont="1" applyFill="1" applyBorder="1" applyAlignment="1" applyProtection="1">
      <alignment horizontal="left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164" fontId="7" fillId="4" borderId="25" xfId="0" applyNumberFormat="1" applyFont="1" applyFill="1" applyBorder="1" applyAlignment="1" applyProtection="1">
      <alignment horizontal="center"/>
      <protection locked="0"/>
    </xf>
    <xf numFmtId="164" fontId="7" fillId="4" borderId="26" xfId="0" applyNumberFormat="1" applyFont="1" applyFill="1" applyBorder="1" applyAlignment="1" applyProtection="1">
      <alignment horizontal="center"/>
      <protection locked="0"/>
    </xf>
    <xf numFmtId="0" fontId="6" fillId="2" borderId="29" xfId="0" applyFont="1" applyFill="1" applyBorder="1" applyAlignment="1" applyProtection="1">
      <alignment horizontal="left" vertical="center"/>
      <protection locked="0"/>
    </xf>
    <xf numFmtId="0" fontId="6" fillId="2" borderId="30" xfId="0" applyFont="1" applyFill="1" applyBorder="1" applyAlignment="1" applyProtection="1">
      <alignment horizontal="left" vertical="center"/>
      <protection locked="0"/>
    </xf>
    <xf numFmtId="0" fontId="6" fillId="2" borderId="31" xfId="0" applyFont="1" applyFill="1" applyBorder="1" applyAlignment="1" applyProtection="1">
      <alignment horizontal="left" vertical="center"/>
      <protection locked="0"/>
    </xf>
    <xf numFmtId="164" fontId="6" fillId="3" borderId="13" xfId="0" applyNumberFormat="1" applyFont="1" applyFill="1" applyBorder="1" applyAlignment="1">
      <alignment horizontal="center"/>
    </xf>
    <xf numFmtId="164" fontId="6" fillId="3" borderId="30" xfId="0" applyNumberFormat="1" applyFont="1" applyFill="1" applyBorder="1" applyAlignment="1">
      <alignment horizontal="center"/>
    </xf>
    <xf numFmtId="164" fontId="6" fillId="3" borderId="31" xfId="0" applyNumberFormat="1" applyFont="1" applyFill="1" applyBorder="1"/>
    <xf numFmtId="0" fontId="6" fillId="9" borderId="33" xfId="0" applyFont="1" applyFill="1" applyBorder="1" applyAlignment="1" applyProtection="1">
      <alignment horizontal="left" vertical="center"/>
      <protection locked="0"/>
    </xf>
    <xf numFmtId="0" fontId="6" fillId="9" borderId="34" xfId="0" applyFont="1" applyFill="1" applyBorder="1" applyAlignment="1" applyProtection="1">
      <alignment horizontal="left" vertical="center"/>
      <protection locked="0"/>
    </xf>
    <xf numFmtId="0" fontId="6" fillId="9" borderId="35" xfId="0" applyFont="1" applyFill="1" applyBorder="1" applyAlignment="1" applyProtection="1">
      <alignment horizontal="left" vertical="center"/>
      <protection locked="0"/>
    </xf>
    <xf numFmtId="164" fontId="6" fillId="8" borderId="36" xfId="0" applyNumberFormat="1" applyFont="1" applyFill="1" applyBorder="1" applyAlignment="1">
      <alignment horizontal="center"/>
    </xf>
    <xf numFmtId="164" fontId="6" fillId="8" borderId="34" xfId="0" applyNumberFormat="1" applyFont="1" applyFill="1" applyBorder="1" applyAlignment="1">
      <alignment horizontal="center"/>
    </xf>
    <xf numFmtId="164" fontId="6" fillId="8" borderId="35" xfId="0" applyNumberFormat="1" applyFont="1" applyFill="1" applyBorder="1"/>
    <xf numFmtId="164" fontId="7" fillId="0" borderId="0" xfId="0" applyNumberFormat="1" applyFont="1" applyBorder="1" applyProtection="1">
      <protection locked="0"/>
    </xf>
    <xf numFmtId="165" fontId="6" fillId="0" borderId="0" xfId="0" applyNumberFormat="1" applyFont="1" applyBorder="1" applyAlignment="1" applyProtection="1">
      <alignment horizontal="center"/>
      <protection locked="0"/>
    </xf>
    <xf numFmtId="0" fontId="6" fillId="7" borderId="9" xfId="0" applyFont="1" applyFill="1" applyBorder="1" applyAlignment="1" applyProtection="1">
      <alignment horizontal="left" vertical="top"/>
      <protection locked="0"/>
    </xf>
    <xf numFmtId="0" fontId="7" fillId="7" borderId="9" xfId="0" applyFont="1" applyFill="1" applyBorder="1" applyAlignment="1" applyProtection="1">
      <alignment horizontal="center" vertical="top"/>
      <protection locked="0"/>
    </xf>
    <xf numFmtId="0" fontId="6" fillId="7" borderId="9" xfId="0" applyFont="1" applyFill="1" applyBorder="1" applyAlignment="1" applyProtection="1">
      <alignment horizontal="center" vertical="top"/>
      <protection locked="0"/>
    </xf>
    <xf numFmtId="0" fontId="7" fillId="7" borderId="9" xfId="0" applyFont="1" applyFill="1" applyBorder="1" applyAlignment="1" applyProtection="1">
      <alignment horizontal="left" vertical="top"/>
      <protection locked="0"/>
    </xf>
    <xf numFmtId="0" fontId="16" fillId="7" borderId="32" xfId="0" applyFont="1" applyFill="1" applyBorder="1" applyAlignment="1">
      <alignment horizontal="left" vertical="center"/>
    </xf>
    <xf numFmtId="0" fontId="16" fillId="7" borderId="26" xfId="0" applyFont="1" applyFill="1" applyBorder="1" applyAlignment="1">
      <alignment horizontal="left" vertical="center"/>
    </xf>
    <xf numFmtId="0" fontId="16" fillId="7" borderId="27" xfId="0" applyFont="1" applyFill="1" applyBorder="1" applyAlignment="1">
      <alignment horizontal="left" vertical="center"/>
    </xf>
    <xf numFmtId="0" fontId="6" fillId="7" borderId="28" xfId="0" applyFont="1" applyFill="1" applyBorder="1" applyAlignment="1" applyProtection="1">
      <alignment horizontal="left" vertical="top"/>
      <protection locked="0"/>
    </xf>
    <xf numFmtId="0" fontId="6" fillId="7" borderId="2" xfId="0" applyFont="1" applyFill="1" applyBorder="1" applyAlignment="1" applyProtection="1">
      <alignment horizontal="left" vertical="top"/>
      <protection locked="0"/>
    </xf>
    <xf numFmtId="0" fontId="6" fillId="7" borderId="29" xfId="0" applyFont="1" applyFill="1" applyBorder="1" applyAlignment="1" applyProtection="1">
      <alignment horizontal="left" vertical="top"/>
      <protection locked="0"/>
    </xf>
    <xf numFmtId="14" fontId="7" fillId="7" borderId="30" xfId="0" applyNumberFormat="1" applyFont="1" applyFill="1" applyBorder="1" applyAlignment="1" applyProtection="1">
      <alignment horizontal="center" vertical="top"/>
      <protection locked="0"/>
    </xf>
    <xf numFmtId="0" fontId="6" fillId="7" borderId="30" xfId="0" applyFont="1" applyFill="1" applyBorder="1" applyAlignment="1" applyProtection="1">
      <alignment horizontal="center" vertical="top"/>
      <protection locked="0"/>
    </xf>
    <xf numFmtId="0" fontId="7" fillId="7" borderId="12" xfId="0" applyFont="1" applyFill="1" applyBorder="1" applyAlignment="1" applyProtection="1">
      <alignment horizontal="left" vertical="top"/>
      <protection locked="0"/>
    </xf>
    <xf numFmtId="0" fontId="7" fillId="7" borderId="13" xfId="0" applyFont="1" applyFill="1" applyBorder="1" applyAlignment="1" applyProtection="1">
      <alignment horizontal="left" vertical="top"/>
      <protection locked="0"/>
    </xf>
    <xf numFmtId="0" fontId="7" fillId="7" borderId="30" xfId="0" applyFont="1" applyFill="1" applyBorder="1" applyAlignment="1" applyProtection="1">
      <alignment vertical="top"/>
      <protection locked="0"/>
    </xf>
    <xf numFmtId="0" fontId="6" fillId="7" borderId="30" xfId="0" applyFont="1" applyFill="1" applyBorder="1" applyAlignment="1" applyProtection="1">
      <alignment horizontal="left" vertical="top"/>
      <protection locked="0"/>
    </xf>
    <xf numFmtId="0" fontId="6" fillId="7" borderId="31" xfId="0" applyFont="1" applyFill="1" applyBorder="1" applyAlignment="1" applyProtection="1">
      <alignment horizontal="left" vertical="top"/>
      <protection locked="0"/>
    </xf>
    <xf numFmtId="0" fontId="17" fillId="0" borderId="0" xfId="0" applyFont="1" applyProtection="1"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tsu.edu/policies/p225/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irs.gov/tax-professionals/standard-mileage-rat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tsu.app.cayuse.com/coi-re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EFA3-7C70-4256-8FB8-85D420879923}">
  <sheetPr>
    <pageSetUpPr fitToPage="1"/>
  </sheetPr>
  <dimension ref="A1:O151"/>
  <sheetViews>
    <sheetView showGridLines="0" tabSelected="1" topLeftCell="A76" zoomScaleNormal="100" zoomScaleSheetLayoutView="100" workbookViewId="0">
      <selection activeCell="M17" sqref="M17"/>
    </sheetView>
  </sheetViews>
  <sheetFormatPr baseColWidth="10" defaultColWidth="8" defaultRowHeight="15" customHeight="1" x14ac:dyDescent="0.15"/>
  <cols>
    <col min="1" max="1" width="35.83203125" style="3" customWidth="1"/>
    <col min="2" max="2" width="24.83203125" style="61" bestFit="1" customWidth="1"/>
    <col min="3" max="3" width="13.5" style="11" customWidth="1"/>
    <col min="4" max="4" width="13.1640625" style="11" customWidth="1"/>
    <col min="5" max="5" width="13.33203125" style="11" customWidth="1"/>
    <col min="6" max="8" width="12.83203125" style="12" customWidth="1"/>
    <col min="9" max="10" width="12.83203125" style="3" customWidth="1"/>
    <col min="11" max="11" width="19.5" style="3" customWidth="1"/>
    <col min="12" max="12" width="18.1640625" style="3" customWidth="1"/>
    <col min="13" max="14" width="8" style="3"/>
    <col min="15" max="15" width="11.33203125" style="3" bestFit="1" customWidth="1"/>
    <col min="16" max="16384" width="8" style="3"/>
  </cols>
  <sheetData>
    <row r="1" spans="1:12" ht="15" customHeight="1" thickBot="1" x14ac:dyDescent="0.2"/>
    <row r="2" spans="1:12" ht="20" customHeight="1" x14ac:dyDescent="0.15">
      <c r="A2" s="254" t="s">
        <v>0</v>
      </c>
      <c r="B2" s="255"/>
      <c r="C2" s="255"/>
      <c r="D2" s="255"/>
      <c r="E2" s="255"/>
      <c r="F2" s="255"/>
      <c r="G2" s="255"/>
      <c r="H2" s="255"/>
      <c r="I2" s="255"/>
      <c r="J2" s="255"/>
      <c r="K2" s="256"/>
    </row>
    <row r="3" spans="1:12" ht="20" customHeight="1" x14ac:dyDescent="0.15">
      <c r="A3" s="257" t="s">
        <v>1</v>
      </c>
      <c r="B3" s="251"/>
      <c r="C3" s="252" t="s">
        <v>2</v>
      </c>
      <c r="D3" s="253"/>
      <c r="E3" s="253"/>
      <c r="F3" s="250" t="s">
        <v>3</v>
      </c>
      <c r="G3" s="118"/>
      <c r="H3" s="119"/>
      <c r="I3" s="119"/>
      <c r="J3" s="119"/>
      <c r="K3" s="258"/>
    </row>
    <row r="4" spans="1:12" ht="20" customHeight="1" thickBot="1" x14ac:dyDescent="0.2">
      <c r="A4" s="259" t="s">
        <v>4</v>
      </c>
      <c r="B4" s="260">
        <f ca="1">TODAY()</f>
        <v>46295</v>
      </c>
      <c r="C4" s="261" t="s">
        <v>5</v>
      </c>
      <c r="D4" s="262"/>
      <c r="E4" s="263"/>
      <c r="F4" s="264"/>
      <c r="G4" s="264"/>
      <c r="H4" s="265"/>
      <c r="I4" s="265"/>
      <c r="J4" s="265"/>
      <c r="K4" s="266"/>
    </row>
    <row r="5" spans="1:12" ht="15" customHeight="1" thickBot="1" x14ac:dyDescent="0.2">
      <c r="A5" s="136"/>
      <c r="B5" s="136"/>
      <c r="C5" s="136"/>
      <c r="D5" s="136"/>
      <c r="E5" s="136"/>
      <c r="F5" s="249" t="s">
        <v>6</v>
      </c>
      <c r="G5" s="249" t="s">
        <v>7</v>
      </c>
      <c r="H5" s="249" t="s">
        <v>8</v>
      </c>
      <c r="I5" s="249" t="s">
        <v>9</v>
      </c>
      <c r="J5" s="249" t="s">
        <v>10</v>
      </c>
      <c r="K5" s="249" t="s">
        <v>11</v>
      </c>
      <c r="L5" s="267" t="s">
        <v>12</v>
      </c>
    </row>
    <row r="6" spans="1:12" ht="45" x14ac:dyDescent="0.15">
      <c r="A6" s="138" t="s">
        <v>13</v>
      </c>
      <c r="B6" s="139"/>
      <c r="C6" s="140" t="s">
        <v>14</v>
      </c>
      <c r="D6" s="140" t="s">
        <v>15</v>
      </c>
      <c r="E6" s="141" t="s">
        <v>104</v>
      </c>
      <c r="F6" s="142"/>
      <c r="G6" s="143"/>
      <c r="H6" s="143"/>
      <c r="I6" s="143"/>
      <c r="J6" s="143"/>
      <c r="K6" s="144"/>
      <c r="L6" s="267" t="s">
        <v>180</v>
      </c>
    </row>
    <row r="7" spans="1:12" ht="15" customHeight="1" x14ac:dyDescent="0.15">
      <c r="A7" s="145" t="s">
        <v>16</v>
      </c>
      <c r="B7" s="107"/>
      <c r="C7" s="15">
        <v>10</v>
      </c>
      <c r="D7" s="15">
        <v>1</v>
      </c>
      <c r="E7" s="38">
        <v>0</v>
      </c>
      <c r="F7" s="35">
        <f>ROUND(E7/C7*D7,)</f>
        <v>0</v>
      </c>
      <c r="G7" s="4">
        <f>ROUND(F7*(1.03),)</f>
        <v>0</v>
      </c>
      <c r="H7" s="4">
        <f>ROUND(G7*(1.03),)</f>
        <v>0</v>
      </c>
      <c r="I7" s="4">
        <f>ROUND(H7*(1.03),)</f>
        <v>0</v>
      </c>
      <c r="J7" s="4">
        <f>ROUND(I7*(1.03),)</f>
        <v>0</v>
      </c>
      <c r="K7" s="146">
        <f t="shared" ref="K7:K14" si="0">SUM(F7:J7)</f>
        <v>0</v>
      </c>
    </row>
    <row r="8" spans="1:12" s="5" customFormat="1" ht="15" customHeight="1" x14ac:dyDescent="0.15">
      <c r="A8" s="145"/>
      <c r="B8" s="107"/>
      <c r="C8" s="15">
        <v>10</v>
      </c>
      <c r="D8" s="15">
        <v>1</v>
      </c>
      <c r="E8" s="38">
        <v>0</v>
      </c>
      <c r="F8" s="35">
        <f t="shared" ref="F8:F14" si="1">ROUND(E8/C8*D8,)</f>
        <v>0</v>
      </c>
      <c r="G8" s="4">
        <f t="shared" ref="G8:H14" si="2">ROUND(F8*(1.03),)</f>
        <v>0</v>
      </c>
      <c r="H8" s="4">
        <f>ROUND(G8*(1.03),)</f>
        <v>0</v>
      </c>
      <c r="I8" s="4">
        <f t="shared" ref="I8:J14" si="3">ROUND(H8*(1.03),)</f>
        <v>0</v>
      </c>
      <c r="J8" s="4">
        <f t="shared" si="3"/>
        <v>0</v>
      </c>
      <c r="K8" s="147">
        <f t="shared" si="0"/>
        <v>0</v>
      </c>
    </row>
    <row r="9" spans="1:12" s="5" customFormat="1" ht="15" customHeight="1" x14ac:dyDescent="0.15">
      <c r="A9" s="145"/>
      <c r="B9" s="107"/>
      <c r="C9" s="15">
        <v>10</v>
      </c>
      <c r="D9" s="15">
        <v>1</v>
      </c>
      <c r="E9" s="38">
        <v>0</v>
      </c>
      <c r="F9" s="35">
        <f t="shared" si="1"/>
        <v>0</v>
      </c>
      <c r="G9" s="4">
        <f t="shared" si="2"/>
        <v>0</v>
      </c>
      <c r="H9" s="4">
        <f t="shared" si="2"/>
        <v>0</v>
      </c>
      <c r="I9" s="4">
        <f t="shared" si="3"/>
        <v>0</v>
      </c>
      <c r="J9" s="4">
        <f t="shared" si="3"/>
        <v>0</v>
      </c>
      <c r="K9" s="147">
        <f t="shared" si="0"/>
        <v>0</v>
      </c>
    </row>
    <row r="10" spans="1:12" s="5" customFormat="1" ht="15" customHeight="1" x14ac:dyDescent="0.15">
      <c r="A10" s="145"/>
      <c r="B10" s="107"/>
      <c r="C10" s="15">
        <v>10</v>
      </c>
      <c r="D10" s="15">
        <v>1</v>
      </c>
      <c r="E10" s="38">
        <v>0</v>
      </c>
      <c r="F10" s="35">
        <f t="shared" si="1"/>
        <v>0</v>
      </c>
      <c r="G10" s="4">
        <f t="shared" si="2"/>
        <v>0</v>
      </c>
      <c r="H10" s="4">
        <f t="shared" si="2"/>
        <v>0</v>
      </c>
      <c r="I10" s="4">
        <f t="shared" si="3"/>
        <v>0</v>
      </c>
      <c r="J10" s="4">
        <f t="shared" si="3"/>
        <v>0</v>
      </c>
      <c r="K10" s="147">
        <f t="shared" si="0"/>
        <v>0</v>
      </c>
    </row>
    <row r="11" spans="1:12" s="5" customFormat="1" ht="15" customHeight="1" x14ac:dyDescent="0.15">
      <c r="A11" s="145"/>
      <c r="B11" s="107"/>
      <c r="C11" s="15">
        <v>10</v>
      </c>
      <c r="D11" s="15">
        <v>1</v>
      </c>
      <c r="E11" s="38">
        <v>0</v>
      </c>
      <c r="F11" s="35">
        <f t="shared" si="1"/>
        <v>0</v>
      </c>
      <c r="G11" s="4">
        <f t="shared" si="2"/>
        <v>0</v>
      </c>
      <c r="H11" s="4">
        <f t="shared" si="2"/>
        <v>0</v>
      </c>
      <c r="I11" s="4">
        <f t="shared" si="3"/>
        <v>0</v>
      </c>
      <c r="J11" s="4">
        <f t="shared" si="3"/>
        <v>0</v>
      </c>
      <c r="K11" s="147">
        <f t="shared" si="0"/>
        <v>0</v>
      </c>
    </row>
    <row r="12" spans="1:12" s="5" customFormat="1" ht="15" customHeight="1" x14ac:dyDescent="0.15">
      <c r="A12" s="145"/>
      <c r="B12" s="107"/>
      <c r="C12" s="15">
        <v>10</v>
      </c>
      <c r="D12" s="15">
        <v>1</v>
      </c>
      <c r="E12" s="38">
        <v>0</v>
      </c>
      <c r="F12" s="35">
        <f t="shared" si="1"/>
        <v>0</v>
      </c>
      <c r="G12" s="4">
        <f t="shared" si="2"/>
        <v>0</v>
      </c>
      <c r="H12" s="4">
        <f t="shared" si="2"/>
        <v>0</v>
      </c>
      <c r="I12" s="4">
        <f t="shared" si="3"/>
        <v>0</v>
      </c>
      <c r="J12" s="4">
        <f t="shared" si="3"/>
        <v>0</v>
      </c>
      <c r="K12" s="147">
        <f t="shared" si="0"/>
        <v>0</v>
      </c>
    </row>
    <row r="13" spans="1:12" s="5" customFormat="1" ht="15" customHeight="1" x14ac:dyDescent="0.15">
      <c r="A13" s="145"/>
      <c r="B13" s="107"/>
      <c r="C13" s="15">
        <v>10</v>
      </c>
      <c r="D13" s="15">
        <v>1</v>
      </c>
      <c r="E13" s="38">
        <v>0</v>
      </c>
      <c r="F13" s="35">
        <f t="shared" si="1"/>
        <v>0</v>
      </c>
      <c r="G13" s="4">
        <f t="shared" si="2"/>
        <v>0</v>
      </c>
      <c r="H13" s="4">
        <f t="shared" si="2"/>
        <v>0</v>
      </c>
      <c r="I13" s="4">
        <f t="shared" si="3"/>
        <v>0</v>
      </c>
      <c r="J13" s="4">
        <f t="shared" si="3"/>
        <v>0</v>
      </c>
      <c r="K13" s="147">
        <f t="shared" si="0"/>
        <v>0</v>
      </c>
    </row>
    <row r="14" spans="1:12" s="5" customFormat="1" ht="15" customHeight="1" x14ac:dyDescent="0.15">
      <c r="A14" s="145"/>
      <c r="B14" s="107"/>
      <c r="C14" s="15">
        <v>10</v>
      </c>
      <c r="D14" s="15">
        <v>1</v>
      </c>
      <c r="E14" s="38">
        <v>0</v>
      </c>
      <c r="F14" s="35">
        <f t="shared" si="1"/>
        <v>0</v>
      </c>
      <c r="G14" s="4">
        <f t="shared" si="2"/>
        <v>0</v>
      </c>
      <c r="H14" s="4">
        <f t="shared" si="2"/>
        <v>0</v>
      </c>
      <c r="I14" s="4">
        <f t="shared" si="3"/>
        <v>0</v>
      </c>
      <c r="J14" s="4">
        <f t="shared" si="3"/>
        <v>0</v>
      </c>
      <c r="K14" s="147">
        <f t="shared" si="0"/>
        <v>0</v>
      </c>
    </row>
    <row r="15" spans="1:12" s="5" customFormat="1" ht="15" customHeight="1" x14ac:dyDescent="0.15">
      <c r="A15" s="148" t="s">
        <v>17</v>
      </c>
      <c r="B15" s="120" t="s">
        <v>18</v>
      </c>
      <c r="C15" s="120" t="s">
        <v>19</v>
      </c>
      <c r="D15" s="120" t="s">
        <v>20</v>
      </c>
      <c r="E15" s="121" t="s">
        <v>21</v>
      </c>
      <c r="F15" s="122"/>
      <c r="G15" s="123"/>
      <c r="H15" s="123"/>
      <c r="I15" s="123"/>
      <c r="J15" s="123"/>
      <c r="K15" s="149"/>
    </row>
    <row r="16" spans="1:12" ht="15" customHeight="1" x14ac:dyDescent="0.15">
      <c r="A16" s="150"/>
      <c r="B16" s="15"/>
      <c r="C16" s="15"/>
      <c r="D16" s="15"/>
      <c r="E16" s="38"/>
      <c r="F16" s="35">
        <f>B16*C16*D16*E16</f>
        <v>0</v>
      </c>
      <c r="G16" s="4">
        <f>F16</f>
        <v>0</v>
      </c>
      <c r="H16" s="4">
        <f>G16</f>
        <v>0</v>
      </c>
      <c r="I16" s="4">
        <f>H16</f>
        <v>0</v>
      </c>
      <c r="J16" s="4">
        <f>I16</f>
        <v>0</v>
      </c>
      <c r="K16" s="146">
        <f>SUM(F16:J16)</f>
        <v>0</v>
      </c>
    </row>
    <row r="17" spans="1:12" ht="15" customHeight="1" x14ac:dyDescent="0.15">
      <c r="A17" s="150"/>
      <c r="B17" s="15"/>
      <c r="C17" s="15"/>
      <c r="D17" s="15"/>
      <c r="E17" s="38"/>
      <c r="F17" s="35">
        <f t="shared" ref="F17:F18" si="4">B17*C17*D17*E17</f>
        <v>0</v>
      </c>
      <c r="G17" s="4">
        <f t="shared" ref="G17:J17" si="5">F17</f>
        <v>0</v>
      </c>
      <c r="H17" s="4">
        <f t="shared" si="5"/>
        <v>0</v>
      </c>
      <c r="I17" s="4">
        <f t="shared" si="5"/>
        <v>0</v>
      </c>
      <c r="J17" s="4">
        <f t="shared" si="5"/>
        <v>0</v>
      </c>
      <c r="K17" s="146">
        <f>SUM(F17:J17)</f>
        <v>0</v>
      </c>
    </row>
    <row r="18" spans="1:12" ht="15" customHeight="1" x14ac:dyDescent="0.15">
      <c r="A18" s="150"/>
      <c r="B18" s="15"/>
      <c r="C18" s="15"/>
      <c r="D18" s="15"/>
      <c r="E18" s="38"/>
      <c r="F18" s="35">
        <f t="shared" si="4"/>
        <v>0</v>
      </c>
      <c r="G18" s="4">
        <f t="shared" ref="G18:J18" si="6">F18</f>
        <v>0</v>
      </c>
      <c r="H18" s="4">
        <f t="shared" si="6"/>
        <v>0</v>
      </c>
      <c r="I18" s="4">
        <f t="shared" si="6"/>
        <v>0</v>
      </c>
      <c r="J18" s="4">
        <f t="shared" si="6"/>
        <v>0</v>
      </c>
      <c r="K18" s="146">
        <f>SUM(F18:J18)</f>
        <v>0</v>
      </c>
    </row>
    <row r="19" spans="1:12" ht="15" customHeight="1" x14ac:dyDescent="0.15">
      <c r="A19" s="151" t="s">
        <v>22</v>
      </c>
      <c r="B19" s="125"/>
      <c r="C19" s="125"/>
      <c r="D19" s="120" t="s">
        <v>23</v>
      </c>
      <c r="E19" s="121" t="s">
        <v>24</v>
      </c>
      <c r="F19" s="126"/>
      <c r="G19" s="124"/>
      <c r="H19" s="124"/>
      <c r="I19" s="124"/>
      <c r="J19" s="124"/>
      <c r="K19" s="152"/>
    </row>
    <row r="20" spans="1:12" ht="15" customHeight="1" x14ac:dyDescent="0.15">
      <c r="A20" s="145"/>
      <c r="B20" s="107"/>
      <c r="C20" s="107"/>
      <c r="D20" s="15"/>
      <c r="E20" s="38"/>
      <c r="F20" s="35">
        <f>E20*D20</f>
        <v>0</v>
      </c>
      <c r="G20" s="4">
        <f>F20</f>
        <v>0</v>
      </c>
      <c r="H20" s="4">
        <f>G20</f>
        <v>0</v>
      </c>
      <c r="I20" s="4">
        <f>H20</f>
        <v>0</v>
      </c>
      <c r="J20" s="4">
        <f>I20</f>
        <v>0</v>
      </c>
      <c r="K20" s="146">
        <f>SUM(F20:J20)</f>
        <v>0</v>
      </c>
    </row>
    <row r="21" spans="1:12" ht="15" customHeight="1" x14ac:dyDescent="0.15">
      <c r="A21" s="145"/>
      <c r="B21" s="107"/>
      <c r="C21" s="107"/>
      <c r="D21" s="15"/>
      <c r="E21" s="38"/>
      <c r="F21" s="35">
        <f t="shared" ref="F21:F22" si="7">E21*D21</f>
        <v>0</v>
      </c>
      <c r="G21" s="4">
        <f t="shared" ref="G21:J21" si="8">F21</f>
        <v>0</v>
      </c>
      <c r="H21" s="4">
        <f t="shared" si="8"/>
        <v>0</v>
      </c>
      <c r="I21" s="4">
        <f t="shared" si="8"/>
        <v>0</v>
      </c>
      <c r="J21" s="4">
        <f t="shared" si="8"/>
        <v>0</v>
      </c>
      <c r="K21" s="146">
        <f>SUM(F21:J21)</f>
        <v>0</v>
      </c>
    </row>
    <row r="22" spans="1:12" ht="15" customHeight="1" x14ac:dyDescent="0.15">
      <c r="A22" s="145"/>
      <c r="B22" s="107"/>
      <c r="C22" s="107"/>
      <c r="D22" s="15"/>
      <c r="E22" s="38"/>
      <c r="F22" s="35">
        <f t="shared" si="7"/>
        <v>0</v>
      </c>
      <c r="G22" s="4">
        <f t="shared" ref="G22:J22" si="9">F22</f>
        <v>0</v>
      </c>
      <c r="H22" s="4">
        <f t="shared" si="9"/>
        <v>0</v>
      </c>
      <c r="I22" s="4">
        <f t="shared" si="9"/>
        <v>0</v>
      </c>
      <c r="J22" s="4">
        <f t="shared" si="9"/>
        <v>0</v>
      </c>
      <c r="K22" s="146">
        <f>SUM(F22:J22)</f>
        <v>0</v>
      </c>
    </row>
    <row r="23" spans="1:12" ht="15" customHeight="1" x14ac:dyDescent="0.15">
      <c r="A23" s="153" t="s">
        <v>25</v>
      </c>
      <c r="B23" s="127"/>
      <c r="C23" s="127"/>
      <c r="D23" s="127"/>
      <c r="E23" s="128"/>
      <c r="F23" s="129">
        <f>SUM(F7:F22)</f>
        <v>0</v>
      </c>
      <c r="G23" s="130">
        <f>SUM(G7:G22)</f>
        <v>0</v>
      </c>
      <c r="H23" s="130">
        <f>SUM(H7:H22)</f>
        <v>0</v>
      </c>
      <c r="I23" s="130">
        <f>SUM(I7:I22)</f>
        <v>0</v>
      </c>
      <c r="J23" s="130">
        <f>SUM(J7:J22)</f>
        <v>0</v>
      </c>
      <c r="K23" s="154">
        <f>SUM(F23:J23)</f>
        <v>0</v>
      </c>
    </row>
    <row r="24" spans="1:12" ht="15" customHeight="1" x14ac:dyDescent="0.15">
      <c r="A24" s="155"/>
      <c r="B24" s="50"/>
      <c r="C24" s="50"/>
      <c r="D24" s="50"/>
      <c r="E24" s="51"/>
      <c r="F24" s="22"/>
      <c r="G24" s="22"/>
      <c r="H24" s="22"/>
      <c r="I24" s="22"/>
      <c r="J24" s="22"/>
      <c r="K24" s="156"/>
    </row>
    <row r="25" spans="1:12" ht="15" customHeight="1" x14ac:dyDescent="0.15">
      <c r="A25" s="157" t="s">
        <v>26</v>
      </c>
      <c r="B25" s="131"/>
      <c r="C25" s="131"/>
      <c r="D25" s="132"/>
      <c r="E25" s="133" t="s">
        <v>27</v>
      </c>
      <c r="F25" s="122"/>
      <c r="G25" s="123"/>
      <c r="H25" s="123"/>
      <c r="I25" s="123"/>
      <c r="J25" s="123"/>
      <c r="K25" s="158"/>
    </row>
    <row r="26" spans="1:12" ht="15" customHeight="1" x14ac:dyDescent="0.15">
      <c r="A26" s="159" t="s">
        <v>28</v>
      </c>
      <c r="B26" s="109"/>
      <c r="C26" s="109"/>
      <c r="D26" s="110"/>
      <c r="E26" s="39"/>
      <c r="F26" s="35">
        <f>ROUND(F7*E26,)</f>
        <v>0</v>
      </c>
      <c r="G26" s="4">
        <f>ROUND(G7*E26,)</f>
        <v>0</v>
      </c>
      <c r="H26" s="4">
        <f>ROUND(H7*E26,)</f>
        <v>0</v>
      </c>
      <c r="I26" s="4">
        <f>ROUND(I7*E26,)</f>
        <v>0</v>
      </c>
      <c r="J26" s="4">
        <f>ROUND(J7*E26,)</f>
        <v>0</v>
      </c>
      <c r="K26" s="146">
        <f>SUM(F26:J26)</f>
        <v>0</v>
      </c>
      <c r="L26" s="6"/>
    </row>
    <row r="27" spans="1:12" s="5" customFormat="1" ht="15" customHeight="1" x14ac:dyDescent="0.15">
      <c r="A27" s="145"/>
      <c r="B27" s="107"/>
      <c r="C27" s="107"/>
      <c r="D27" s="106"/>
      <c r="E27" s="39"/>
      <c r="F27" s="35">
        <f t="shared" ref="F27:F33" si="10">ROUND(F8*E27,)</f>
        <v>0</v>
      </c>
      <c r="G27" s="4">
        <f t="shared" ref="G27:G33" si="11">ROUND(G8*E27,)</f>
        <v>0</v>
      </c>
      <c r="H27" s="4">
        <f t="shared" ref="H27:H33" si="12">ROUND(H8*E27,)</f>
        <v>0</v>
      </c>
      <c r="I27" s="4">
        <f t="shared" ref="I27:I33" si="13">ROUND(I8*E27,)</f>
        <v>0</v>
      </c>
      <c r="J27" s="4">
        <f t="shared" ref="J27:J33" si="14">ROUND(J8*E27,)</f>
        <v>0</v>
      </c>
      <c r="K27" s="147">
        <f>SUM(F27:J27)</f>
        <v>0</v>
      </c>
    </row>
    <row r="28" spans="1:12" s="5" customFormat="1" ht="15" customHeight="1" x14ac:dyDescent="0.15">
      <c r="A28" s="145"/>
      <c r="B28" s="107"/>
      <c r="C28" s="107"/>
      <c r="D28" s="106"/>
      <c r="E28" s="38"/>
      <c r="F28" s="35">
        <f t="shared" si="10"/>
        <v>0</v>
      </c>
      <c r="G28" s="4">
        <f t="shared" si="11"/>
        <v>0</v>
      </c>
      <c r="H28" s="4">
        <f t="shared" si="12"/>
        <v>0</v>
      </c>
      <c r="I28" s="4">
        <f t="shared" si="13"/>
        <v>0</v>
      </c>
      <c r="J28" s="4">
        <f t="shared" si="14"/>
        <v>0</v>
      </c>
      <c r="K28" s="147">
        <f t="shared" ref="K28:K33" si="15">SUM(F28:J28)</f>
        <v>0</v>
      </c>
    </row>
    <row r="29" spans="1:12" s="5" customFormat="1" ht="15" customHeight="1" x14ac:dyDescent="0.15">
      <c r="A29" s="145"/>
      <c r="B29" s="107"/>
      <c r="C29" s="107"/>
      <c r="D29" s="106"/>
      <c r="E29" s="38"/>
      <c r="F29" s="35">
        <f t="shared" si="10"/>
        <v>0</v>
      </c>
      <c r="G29" s="4">
        <f t="shared" si="11"/>
        <v>0</v>
      </c>
      <c r="H29" s="4">
        <f t="shared" si="12"/>
        <v>0</v>
      </c>
      <c r="I29" s="4">
        <f t="shared" si="13"/>
        <v>0</v>
      </c>
      <c r="J29" s="4">
        <f t="shared" si="14"/>
        <v>0</v>
      </c>
      <c r="K29" s="147">
        <f t="shared" si="15"/>
        <v>0</v>
      </c>
    </row>
    <row r="30" spans="1:12" s="5" customFormat="1" ht="15" customHeight="1" x14ac:dyDescent="0.15">
      <c r="A30" s="145"/>
      <c r="B30" s="107"/>
      <c r="C30" s="107"/>
      <c r="D30" s="106"/>
      <c r="E30" s="38"/>
      <c r="F30" s="35">
        <f t="shared" si="10"/>
        <v>0</v>
      </c>
      <c r="G30" s="4">
        <f t="shared" si="11"/>
        <v>0</v>
      </c>
      <c r="H30" s="4">
        <f t="shared" si="12"/>
        <v>0</v>
      </c>
      <c r="I30" s="4">
        <f t="shared" si="13"/>
        <v>0</v>
      </c>
      <c r="J30" s="4">
        <f t="shared" si="14"/>
        <v>0</v>
      </c>
      <c r="K30" s="147">
        <f t="shared" si="15"/>
        <v>0</v>
      </c>
    </row>
    <row r="31" spans="1:12" s="5" customFormat="1" ht="15" customHeight="1" x14ac:dyDescent="0.15">
      <c r="A31" s="145"/>
      <c r="B31" s="107"/>
      <c r="C31" s="107"/>
      <c r="D31" s="106"/>
      <c r="E31" s="38"/>
      <c r="F31" s="35">
        <f t="shared" si="10"/>
        <v>0</v>
      </c>
      <c r="G31" s="4">
        <f t="shared" si="11"/>
        <v>0</v>
      </c>
      <c r="H31" s="4">
        <f t="shared" si="12"/>
        <v>0</v>
      </c>
      <c r="I31" s="4">
        <f t="shared" si="13"/>
        <v>0</v>
      </c>
      <c r="J31" s="4">
        <f t="shared" si="14"/>
        <v>0</v>
      </c>
      <c r="K31" s="147">
        <f t="shared" si="15"/>
        <v>0</v>
      </c>
    </row>
    <row r="32" spans="1:12" s="5" customFormat="1" ht="15" customHeight="1" x14ac:dyDescent="0.15">
      <c r="A32" s="145"/>
      <c r="B32" s="107"/>
      <c r="C32" s="107"/>
      <c r="D32" s="106"/>
      <c r="E32" s="38"/>
      <c r="F32" s="35">
        <f t="shared" si="10"/>
        <v>0</v>
      </c>
      <c r="G32" s="4">
        <f t="shared" si="11"/>
        <v>0</v>
      </c>
      <c r="H32" s="4">
        <f t="shared" si="12"/>
        <v>0</v>
      </c>
      <c r="I32" s="4">
        <f t="shared" si="13"/>
        <v>0</v>
      </c>
      <c r="J32" s="4">
        <f t="shared" si="14"/>
        <v>0</v>
      </c>
      <c r="K32" s="147">
        <f t="shared" si="15"/>
        <v>0</v>
      </c>
    </row>
    <row r="33" spans="1:11" s="5" customFormat="1" ht="15" customHeight="1" x14ac:dyDescent="0.15">
      <c r="A33" s="145"/>
      <c r="B33" s="107"/>
      <c r="C33" s="107"/>
      <c r="D33" s="106"/>
      <c r="E33" s="38"/>
      <c r="F33" s="35">
        <f t="shared" si="10"/>
        <v>0</v>
      </c>
      <c r="G33" s="4">
        <f t="shared" si="11"/>
        <v>0</v>
      </c>
      <c r="H33" s="4">
        <f t="shared" si="12"/>
        <v>0</v>
      </c>
      <c r="I33" s="4">
        <f t="shared" si="13"/>
        <v>0</v>
      </c>
      <c r="J33" s="4">
        <f t="shared" si="14"/>
        <v>0</v>
      </c>
      <c r="K33" s="147">
        <f t="shared" si="15"/>
        <v>0</v>
      </c>
    </row>
    <row r="34" spans="1:11" s="5" customFormat="1" ht="15" customHeight="1" x14ac:dyDescent="0.15">
      <c r="A34" s="145" t="s">
        <v>29</v>
      </c>
      <c r="B34" s="107"/>
      <c r="C34" s="107"/>
      <c r="D34" s="106"/>
      <c r="E34" s="39">
        <v>7.6499999999999999E-2</v>
      </c>
      <c r="F34" s="36">
        <f>ROUND(F16*E34,)</f>
        <v>0</v>
      </c>
      <c r="G34" s="36">
        <f>ROUND(G16*E34,)</f>
        <v>0</v>
      </c>
      <c r="H34" s="36">
        <f>ROUND(H16*E34,)</f>
        <v>0</v>
      </c>
      <c r="I34" s="36">
        <f>ROUND(I16*E34,)</f>
        <v>0</v>
      </c>
      <c r="J34" s="36">
        <f>ROUND(J16*E34,)</f>
        <v>0</v>
      </c>
      <c r="K34" s="147">
        <f>SUM(F34:J34)</f>
        <v>0</v>
      </c>
    </row>
    <row r="35" spans="1:11" ht="15" customHeight="1" x14ac:dyDescent="0.15">
      <c r="A35" s="145"/>
      <c r="B35" s="107"/>
      <c r="C35" s="107"/>
      <c r="D35" s="106"/>
      <c r="E35" s="38"/>
      <c r="F35" s="36">
        <f t="shared" ref="F35:F36" si="16">ROUND(F17*E35,)</f>
        <v>0</v>
      </c>
      <c r="G35" s="36">
        <f t="shared" ref="G35:G36" si="17">ROUND(G17*E35,)</f>
        <v>0</v>
      </c>
      <c r="H35" s="36">
        <f t="shared" ref="H35:H36" si="18">ROUND(H17*E35,)</f>
        <v>0</v>
      </c>
      <c r="I35" s="36">
        <f t="shared" ref="I35:I36" si="19">ROUND(I17*E35,)</f>
        <v>0</v>
      </c>
      <c r="J35" s="36">
        <f t="shared" ref="J35:J36" si="20">ROUND(J17*E35,)</f>
        <v>0</v>
      </c>
      <c r="K35" s="147">
        <f>SUM(F35:J35)</f>
        <v>0</v>
      </c>
    </row>
    <row r="36" spans="1:11" ht="15" customHeight="1" x14ac:dyDescent="0.15">
      <c r="A36" s="145"/>
      <c r="B36" s="107"/>
      <c r="C36" s="107"/>
      <c r="D36" s="106"/>
      <c r="E36" s="38"/>
      <c r="F36" s="36">
        <f t="shared" si="16"/>
        <v>0</v>
      </c>
      <c r="G36" s="36">
        <f t="shared" si="17"/>
        <v>0</v>
      </c>
      <c r="H36" s="36">
        <f t="shared" si="18"/>
        <v>0</v>
      </c>
      <c r="I36" s="36">
        <f t="shared" si="19"/>
        <v>0</v>
      </c>
      <c r="J36" s="36">
        <f t="shared" si="20"/>
        <v>0</v>
      </c>
      <c r="K36" s="147">
        <f>SUM(F36:J36)</f>
        <v>0</v>
      </c>
    </row>
    <row r="37" spans="1:11" ht="15" customHeight="1" x14ac:dyDescent="0.15">
      <c r="A37" s="160" t="s">
        <v>30</v>
      </c>
      <c r="B37" s="134"/>
      <c r="C37" s="134"/>
      <c r="D37" s="134"/>
      <c r="E37" s="135"/>
      <c r="F37" s="129">
        <f>SUM(F26:F36)</f>
        <v>0</v>
      </c>
      <c r="G37" s="130">
        <f>SUM(G26:G36)</f>
        <v>0</v>
      </c>
      <c r="H37" s="130">
        <f>SUM(H26:H36)</f>
        <v>0</v>
      </c>
      <c r="I37" s="130">
        <f>SUM(I26:I36)</f>
        <v>0</v>
      </c>
      <c r="J37" s="130">
        <f>SUM(J26:J36)</f>
        <v>0</v>
      </c>
      <c r="K37" s="154">
        <f>SUM(F37:J37)</f>
        <v>0</v>
      </c>
    </row>
    <row r="38" spans="1:11" ht="15" customHeight="1" x14ac:dyDescent="0.15">
      <c r="A38" s="161"/>
      <c r="B38" s="21"/>
      <c r="C38" s="21"/>
      <c r="D38" s="21"/>
      <c r="E38" s="40"/>
      <c r="F38" s="21"/>
      <c r="G38" s="21"/>
      <c r="H38" s="21"/>
      <c r="I38" s="21"/>
      <c r="J38" s="21"/>
      <c r="K38" s="40"/>
    </row>
    <row r="39" spans="1:11" ht="15" customHeight="1" thickBot="1" x14ac:dyDescent="0.2">
      <c r="A39" s="162" t="s">
        <v>31</v>
      </c>
      <c r="B39" s="163"/>
      <c r="C39" s="163"/>
      <c r="D39" s="163"/>
      <c r="E39" s="164"/>
      <c r="F39" s="165">
        <f t="shared" ref="F39:K39" si="21">F23+F37</f>
        <v>0</v>
      </c>
      <c r="G39" s="166">
        <f t="shared" si="21"/>
        <v>0</v>
      </c>
      <c r="H39" s="166">
        <f>H23+H37</f>
        <v>0</v>
      </c>
      <c r="I39" s="166">
        <f>I23+I37</f>
        <v>0</v>
      </c>
      <c r="J39" s="166">
        <f>J23+J37</f>
        <v>0</v>
      </c>
      <c r="K39" s="167">
        <f t="shared" si="21"/>
        <v>0</v>
      </c>
    </row>
    <row r="40" spans="1:11" ht="15" customHeight="1" thickBot="1" x14ac:dyDescent="0.2">
      <c r="A40" s="16"/>
      <c r="B40" s="19"/>
      <c r="C40" s="19"/>
      <c r="D40" s="19"/>
      <c r="E40" s="41"/>
      <c r="F40" s="17"/>
      <c r="G40" s="17"/>
      <c r="H40" s="17"/>
      <c r="I40" s="17"/>
      <c r="J40" s="17"/>
      <c r="K40" s="17"/>
    </row>
    <row r="41" spans="1:11" s="7" customFormat="1" ht="15" customHeight="1" x14ac:dyDescent="0.15">
      <c r="A41" s="170" t="s">
        <v>171</v>
      </c>
      <c r="B41" s="171"/>
      <c r="C41" s="172" t="s">
        <v>32</v>
      </c>
      <c r="D41" s="172" t="s">
        <v>33</v>
      </c>
      <c r="E41" s="173"/>
      <c r="F41" s="174"/>
      <c r="G41" s="175"/>
      <c r="H41" s="175"/>
      <c r="I41" s="175"/>
      <c r="J41" s="175"/>
      <c r="K41" s="176"/>
    </row>
    <row r="42" spans="1:11" ht="15" customHeight="1" x14ac:dyDescent="0.15">
      <c r="A42" s="169" t="s">
        <v>34</v>
      </c>
      <c r="B42" s="108"/>
      <c r="C42" s="52"/>
      <c r="D42" s="105">
        <f>'Rates &amp; Calculations'!F14</f>
        <v>1152</v>
      </c>
      <c r="E42" s="53"/>
      <c r="F42" s="25">
        <f>C42*D42</f>
        <v>0</v>
      </c>
      <c r="G42" s="18"/>
      <c r="H42" s="18"/>
      <c r="I42" s="18"/>
      <c r="J42" s="18"/>
      <c r="K42" s="146">
        <f>SUM(F42:J42)</f>
        <v>0</v>
      </c>
    </row>
    <row r="43" spans="1:11" ht="15" customHeight="1" x14ac:dyDescent="0.15">
      <c r="A43" s="169" t="s">
        <v>35</v>
      </c>
      <c r="B43" s="108"/>
      <c r="C43" s="54"/>
      <c r="D43" s="54"/>
      <c r="E43" s="55"/>
      <c r="F43" s="25"/>
      <c r="G43" s="18"/>
      <c r="H43" s="25"/>
      <c r="I43" s="18"/>
      <c r="J43" s="25"/>
      <c r="K43" s="146">
        <f t="shared" ref="K43:K49" si="22">SUM(F43:J43)</f>
        <v>0</v>
      </c>
    </row>
    <row r="44" spans="1:11" ht="15" customHeight="1" x14ac:dyDescent="0.15">
      <c r="A44" s="169"/>
      <c r="B44" s="108"/>
      <c r="C44" s="54"/>
      <c r="D44" s="54"/>
      <c r="E44" s="55"/>
      <c r="F44" s="25"/>
      <c r="G44" s="18"/>
      <c r="H44" s="18"/>
      <c r="I44" s="18"/>
      <c r="J44" s="18"/>
      <c r="K44" s="146">
        <f t="shared" si="22"/>
        <v>0</v>
      </c>
    </row>
    <row r="45" spans="1:11" ht="15" customHeight="1" x14ac:dyDescent="0.15">
      <c r="A45" s="169"/>
      <c r="B45" s="108"/>
      <c r="C45" s="54"/>
      <c r="D45" s="54"/>
      <c r="E45" s="55"/>
      <c r="F45" s="25"/>
      <c r="G45" s="18"/>
      <c r="H45" s="18"/>
      <c r="I45" s="18"/>
      <c r="J45" s="18"/>
      <c r="K45" s="146">
        <f t="shared" si="22"/>
        <v>0</v>
      </c>
    </row>
    <row r="46" spans="1:11" ht="15" customHeight="1" x14ac:dyDescent="0.15">
      <c r="A46" s="169"/>
      <c r="B46" s="108"/>
      <c r="C46" s="54"/>
      <c r="D46" s="54"/>
      <c r="E46" s="55"/>
      <c r="F46" s="25"/>
      <c r="G46" s="18"/>
      <c r="H46" s="18"/>
      <c r="I46" s="18"/>
      <c r="J46" s="18"/>
      <c r="K46" s="146">
        <f t="shared" si="22"/>
        <v>0</v>
      </c>
    </row>
    <row r="47" spans="1:11" ht="15" customHeight="1" x14ac:dyDescent="0.15">
      <c r="A47" s="169"/>
      <c r="B47" s="108"/>
      <c r="C47" s="54"/>
      <c r="D47" s="54"/>
      <c r="E47" s="55"/>
      <c r="F47" s="25"/>
      <c r="G47" s="18"/>
      <c r="H47" s="18"/>
      <c r="I47" s="18"/>
      <c r="J47" s="18"/>
      <c r="K47" s="146">
        <f t="shared" si="22"/>
        <v>0</v>
      </c>
    </row>
    <row r="48" spans="1:11" ht="15" customHeight="1" x14ac:dyDescent="0.15">
      <c r="A48" s="169"/>
      <c r="B48" s="108"/>
      <c r="C48" s="54"/>
      <c r="D48" s="54"/>
      <c r="E48" s="55"/>
      <c r="F48" s="25"/>
      <c r="G48" s="18"/>
      <c r="H48" s="18"/>
      <c r="I48" s="18"/>
      <c r="J48" s="18"/>
      <c r="K48" s="146">
        <f t="shared" si="22"/>
        <v>0</v>
      </c>
    </row>
    <row r="49" spans="1:11" ht="15" customHeight="1" x14ac:dyDescent="0.15">
      <c r="A49" s="169"/>
      <c r="B49" s="108"/>
      <c r="C49" s="54"/>
      <c r="D49" s="54"/>
      <c r="E49" s="55"/>
      <c r="F49" s="25"/>
      <c r="G49" s="18"/>
      <c r="H49" s="18"/>
      <c r="I49" s="18"/>
      <c r="J49" s="18"/>
      <c r="K49" s="146">
        <f t="shared" si="22"/>
        <v>0</v>
      </c>
    </row>
    <row r="50" spans="1:11" ht="15" customHeight="1" thickBot="1" x14ac:dyDescent="0.2">
      <c r="A50" s="162" t="s">
        <v>36</v>
      </c>
      <c r="B50" s="163"/>
      <c r="C50" s="163"/>
      <c r="D50" s="163"/>
      <c r="E50" s="164"/>
      <c r="F50" s="177">
        <f>SUM(F41:F49)</f>
        <v>0</v>
      </c>
      <c r="G50" s="178">
        <f>SUM(G41:G49)</f>
        <v>0</v>
      </c>
      <c r="H50" s="178">
        <f>SUM(H41:H49)</f>
        <v>0</v>
      </c>
      <c r="I50" s="178">
        <f>SUM(I41:I49)</f>
        <v>0</v>
      </c>
      <c r="J50" s="178">
        <f>SUM(J41:J49)</f>
        <v>0</v>
      </c>
      <c r="K50" s="167">
        <f>SUM(F50:J50)</f>
        <v>0</v>
      </c>
    </row>
    <row r="51" spans="1:11" s="5" customFormat="1" ht="15" customHeight="1" thickBot="1" x14ac:dyDescent="0.2">
      <c r="A51" s="179"/>
      <c r="B51" s="180"/>
      <c r="C51" s="180"/>
      <c r="D51" s="180"/>
      <c r="E51" s="180"/>
      <c r="F51" s="179"/>
      <c r="G51" s="179"/>
      <c r="H51" s="179"/>
      <c r="I51" s="179"/>
      <c r="J51" s="179"/>
      <c r="K51" s="179"/>
    </row>
    <row r="52" spans="1:11" ht="15" customHeight="1" x14ac:dyDescent="0.15">
      <c r="A52" s="170" t="s">
        <v>37</v>
      </c>
      <c r="B52" s="171"/>
      <c r="C52" s="172" t="s">
        <v>38</v>
      </c>
      <c r="D52" s="172" t="s">
        <v>33</v>
      </c>
      <c r="E52" s="173"/>
      <c r="F52" s="174"/>
      <c r="G52" s="175"/>
      <c r="H52" s="175"/>
      <c r="I52" s="175"/>
      <c r="J52" s="175"/>
      <c r="K52" s="176"/>
    </row>
    <row r="53" spans="1:11" ht="15" customHeight="1" x14ac:dyDescent="0.15">
      <c r="A53" s="145" t="s">
        <v>39</v>
      </c>
      <c r="B53" s="106"/>
      <c r="C53" s="56"/>
      <c r="D53" s="56"/>
      <c r="E53" s="38"/>
      <c r="F53" s="25">
        <f>C53*D53</f>
        <v>0</v>
      </c>
      <c r="G53" s="18"/>
      <c r="H53" s="18"/>
      <c r="I53" s="18"/>
      <c r="J53" s="18"/>
      <c r="K53" s="146">
        <f>SUM(F53:J53)</f>
        <v>0</v>
      </c>
    </row>
    <row r="54" spans="1:11" ht="15" customHeight="1" x14ac:dyDescent="0.15">
      <c r="A54" s="145"/>
      <c r="B54" s="106"/>
      <c r="C54" s="56"/>
      <c r="D54" s="56"/>
      <c r="E54" s="38"/>
      <c r="F54" s="25"/>
      <c r="G54" s="18"/>
      <c r="H54" s="18"/>
      <c r="I54" s="18"/>
      <c r="J54" s="18"/>
      <c r="K54" s="146">
        <f t="shared" ref="K54:K60" si="23">SUM(F54:J54)</f>
        <v>0</v>
      </c>
    </row>
    <row r="55" spans="1:11" ht="15" customHeight="1" x14ac:dyDescent="0.15">
      <c r="A55" s="145"/>
      <c r="B55" s="106"/>
      <c r="C55" s="56"/>
      <c r="D55" s="56"/>
      <c r="E55" s="38"/>
      <c r="F55" s="25"/>
      <c r="G55" s="18"/>
      <c r="H55" s="18"/>
      <c r="I55" s="18"/>
      <c r="J55" s="18"/>
      <c r="K55" s="146">
        <f t="shared" si="23"/>
        <v>0</v>
      </c>
    </row>
    <row r="56" spans="1:11" ht="15" customHeight="1" x14ac:dyDescent="0.15">
      <c r="A56" s="145"/>
      <c r="B56" s="106"/>
      <c r="C56" s="56"/>
      <c r="D56" s="56"/>
      <c r="E56" s="38"/>
      <c r="F56" s="25"/>
      <c r="G56" s="18"/>
      <c r="H56" s="18"/>
      <c r="I56" s="18"/>
      <c r="J56" s="18"/>
      <c r="K56" s="146">
        <f t="shared" si="23"/>
        <v>0</v>
      </c>
    </row>
    <row r="57" spans="1:11" ht="15" customHeight="1" x14ac:dyDescent="0.15">
      <c r="A57" s="145"/>
      <c r="B57" s="106"/>
      <c r="C57" s="56"/>
      <c r="D57" s="56"/>
      <c r="E57" s="38"/>
      <c r="F57" s="25"/>
      <c r="G57" s="18"/>
      <c r="H57" s="18"/>
      <c r="I57" s="18"/>
      <c r="J57" s="18"/>
      <c r="K57" s="146">
        <f t="shared" si="23"/>
        <v>0</v>
      </c>
    </row>
    <row r="58" spans="1:11" ht="15" customHeight="1" x14ac:dyDescent="0.15">
      <c r="A58" s="145"/>
      <c r="B58" s="106"/>
      <c r="C58" s="56"/>
      <c r="D58" s="56"/>
      <c r="E58" s="38"/>
      <c r="F58" s="25"/>
      <c r="G58" s="18"/>
      <c r="H58" s="18"/>
      <c r="I58" s="18"/>
      <c r="J58" s="18"/>
      <c r="K58" s="146">
        <f t="shared" si="23"/>
        <v>0</v>
      </c>
    </row>
    <row r="59" spans="1:11" ht="15" customHeight="1" x14ac:dyDescent="0.15">
      <c r="A59" s="145"/>
      <c r="B59" s="106"/>
      <c r="C59" s="56"/>
      <c r="D59" s="56"/>
      <c r="E59" s="38"/>
      <c r="F59" s="25"/>
      <c r="G59" s="18"/>
      <c r="H59" s="18"/>
      <c r="I59" s="18"/>
      <c r="J59" s="18"/>
      <c r="K59" s="146">
        <f t="shared" si="23"/>
        <v>0</v>
      </c>
    </row>
    <row r="60" spans="1:11" ht="15" customHeight="1" x14ac:dyDescent="0.15">
      <c r="A60" s="145"/>
      <c r="B60" s="106"/>
      <c r="C60" s="56"/>
      <c r="D60" s="56"/>
      <c r="E60" s="38"/>
      <c r="F60" s="25"/>
      <c r="G60" s="18"/>
      <c r="H60" s="18"/>
      <c r="I60" s="18"/>
      <c r="J60" s="18"/>
      <c r="K60" s="146">
        <f t="shared" si="23"/>
        <v>0</v>
      </c>
    </row>
    <row r="61" spans="1:11" ht="15" customHeight="1" thickBot="1" x14ac:dyDescent="0.2">
      <c r="A61" s="162" t="s">
        <v>40</v>
      </c>
      <c r="B61" s="163"/>
      <c r="C61" s="163"/>
      <c r="D61" s="163"/>
      <c r="E61" s="164"/>
      <c r="F61" s="177">
        <f>SUM(F52:F60)</f>
        <v>0</v>
      </c>
      <c r="G61" s="178">
        <f>SUM(G52:G60)</f>
        <v>0</v>
      </c>
      <c r="H61" s="178">
        <f>SUM(H52:H60)</f>
        <v>0</v>
      </c>
      <c r="I61" s="178">
        <f>SUM(I52:I60)</f>
        <v>0</v>
      </c>
      <c r="J61" s="178">
        <f>SUM(J52:J60)</f>
        <v>0</v>
      </c>
      <c r="K61" s="167">
        <f>SUM(F61:J61)</f>
        <v>0</v>
      </c>
    </row>
    <row r="62" spans="1:11" s="5" customFormat="1" ht="15" customHeight="1" thickBot="1" x14ac:dyDescent="0.2">
      <c r="A62" s="179"/>
      <c r="B62" s="180"/>
      <c r="C62" s="180"/>
      <c r="D62" s="180"/>
      <c r="E62" s="180"/>
      <c r="F62" s="179"/>
      <c r="G62" s="179"/>
      <c r="H62" s="179"/>
      <c r="I62" s="179"/>
      <c r="J62" s="179"/>
      <c r="K62" s="179"/>
    </row>
    <row r="63" spans="1:11" ht="15" customHeight="1" x14ac:dyDescent="0.15">
      <c r="A63" s="182" t="s">
        <v>41</v>
      </c>
      <c r="B63" s="183"/>
      <c r="C63" s="184" t="s">
        <v>38</v>
      </c>
      <c r="D63" s="184" t="s">
        <v>33</v>
      </c>
      <c r="E63" s="185"/>
      <c r="F63" s="186"/>
      <c r="G63" s="187"/>
      <c r="H63" s="187"/>
      <c r="I63" s="187"/>
      <c r="J63" s="187"/>
      <c r="K63" s="188"/>
    </row>
    <row r="64" spans="1:11" ht="15" customHeight="1" x14ac:dyDescent="0.15">
      <c r="A64" s="189" t="s">
        <v>42</v>
      </c>
      <c r="B64" s="111"/>
      <c r="C64" s="57"/>
      <c r="D64" s="57"/>
      <c r="E64" s="58"/>
      <c r="F64" s="25">
        <f>C64*D64</f>
        <v>0</v>
      </c>
      <c r="G64" s="18"/>
      <c r="H64" s="18"/>
      <c r="I64" s="18"/>
      <c r="J64" s="18"/>
      <c r="K64" s="146">
        <f t="shared" ref="K64:K69" si="24">SUM(F64:J64)</f>
        <v>0</v>
      </c>
    </row>
    <row r="65" spans="1:15" s="8" customFormat="1" ht="15" customHeight="1" x14ac:dyDescent="0.15">
      <c r="A65" s="189" t="s">
        <v>43</v>
      </c>
      <c r="B65" s="111"/>
      <c r="C65" s="57"/>
      <c r="D65" s="57"/>
      <c r="E65" s="58"/>
      <c r="F65" s="25">
        <f t="shared" ref="F65:F67" si="25">C65*D65</f>
        <v>0</v>
      </c>
      <c r="G65" s="18"/>
      <c r="H65" s="18"/>
      <c r="I65" s="18"/>
      <c r="J65" s="18"/>
      <c r="K65" s="146">
        <f t="shared" si="24"/>
        <v>0</v>
      </c>
    </row>
    <row r="66" spans="1:15" ht="15" customHeight="1" x14ac:dyDescent="0.15">
      <c r="A66" s="189" t="s">
        <v>44</v>
      </c>
      <c r="B66" s="111"/>
      <c r="C66" s="57"/>
      <c r="D66" s="57"/>
      <c r="E66" s="58"/>
      <c r="F66" s="25">
        <f t="shared" si="25"/>
        <v>0</v>
      </c>
      <c r="G66" s="18"/>
      <c r="H66" s="18"/>
      <c r="I66" s="18"/>
      <c r="J66" s="18"/>
      <c r="K66" s="146">
        <f t="shared" si="24"/>
        <v>0</v>
      </c>
    </row>
    <row r="67" spans="1:15" ht="15" customHeight="1" x14ac:dyDescent="0.15">
      <c r="A67" s="145" t="s">
        <v>45</v>
      </c>
      <c r="B67" s="106"/>
      <c r="C67" s="56"/>
      <c r="D67" s="56"/>
      <c r="E67" s="38"/>
      <c r="F67" s="25">
        <f t="shared" si="25"/>
        <v>0</v>
      </c>
      <c r="G67" s="18"/>
      <c r="H67" s="18"/>
      <c r="I67" s="18"/>
      <c r="J67" s="18"/>
      <c r="K67" s="146">
        <f t="shared" si="24"/>
        <v>0</v>
      </c>
    </row>
    <row r="68" spans="1:15" ht="15" customHeight="1" x14ac:dyDescent="0.15">
      <c r="A68" s="145"/>
      <c r="B68" s="106"/>
      <c r="C68" s="56"/>
      <c r="D68" s="56"/>
      <c r="E68" s="38"/>
      <c r="F68" s="25"/>
      <c r="G68" s="18"/>
      <c r="H68" s="18"/>
      <c r="I68" s="18"/>
      <c r="J68" s="18"/>
      <c r="K68" s="146">
        <f t="shared" si="24"/>
        <v>0</v>
      </c>
    </row>
    <row r="69" spans="1:15" ht="15" customHeight="1" thickBot="1" x14ac:dyDescent="0.2">
      <c r="A69" s="162" t="s">
        <v>46</v>
      </c>
      <c r="B69" s="163"/>
      <c r="C69" s="163"/>
      <c r="D69" s="163"/>
      <c r="E69" s="164"/>
      <c r="F69" s="190">
        <f>SUM(F64:F68)</f>
        <v>0</v>
      </c>
      <c r="G69" s="191">
        <f>SUM(G64:G68)</f>
        <v>0</v>
      </c>
      <c r="H69" s="191">
        <f>SUM(H64:H68)</f>
        <v>0</v>
      </c>
      <c r="I69" s="191">
        <f>SUM(I64:I68)</f>
        <v>0</v>
      </c>
      <c r="J69" s="191">
        <f>SUM(J64:J68)</f>
        <v>0</v>
      </c>
      <c r="K69" s="192">
        <f t="shared" si="24"/>
        <v>0</v>
      </c>
    </row>
    <row r="70" spans="1:15" ht="15" customHeight="1" thickBot="1" x14ac:dyDescent="0.2">
      <c r="A70" s="179"/>
      <c r="B70" s="180"/>
      <c r="C70" s="180"/>
      <c r="D70" s="180"/>
      <c r="E70" s="180"/>
      <c r="F70" s="179"/>
      <c r="G70" s="179"/>
      <c r="H70" s="179"/>
      <c r="I70" s="179"/>
      <c r="J70" s="179"/>
      <c r="K70" s="179"/>
    </row>
    <row r="71" spans="1:15" ht="15" customHeight="1" x14ac:dyDescent="0.15">
      <c r="A71" s="170" t="s">
        <v>175</v>
      </c>
      <c r="B71" s="171"/>
      <c r="C71" s="172" t="s">
        <v>38</v>
      </c>
      <c r="D71" s="172" t="s">
        <v>33</v>
      </c>
      <c r="E71" s="173"/>
      <c r="F71" s="174"/>
      <c r="G71" s="193"/>
      <c r="H71" s="175"/>
      <c r="I71" s="193"/>
      <c r="J71" s="175"/>
      <c r="K71" s="176"/>
    </row>
    <row r="72" spans="1:15" ht="15" customHeight="1" x14ac:dyDescent="0.15">
      <c r="A72" s="145" t="s">
        <v>47</v>
      </c>
      <c r="B72" s="106"/>
      <c r="C72" s="56"/>
      <c r="D72" s="56"/>
      <c r="E72" s="38"/>
      <c r="F72" s="25">
        <f t="shared" ref="F72:F73" si="26">C72*D72</f>
        <v>0</v>
      </c>
      <c r="G72" s="18"/>
      <c r="H72" s="20"/>
      <c r="I72" s="18"/>
      <c r="J72" s="20"/>
      <c r="K72" s="146">
        <f>SUM(F72:J72)</f>
        <v>0</v>
      </c>
    </row>
    <row r="73" spans="1:15" ht="15" customHeight="1" x14ac:dyDescent="0.15">
      <c r="A73" s="145"/>
      <c r="B73" s="106"/>
      <c r="C73" s="56"/>
      <c r="D73" s="56"/>
      <c r="E73" s="38"/>
      <c r="F73" s="25">
        <f t="shared" si="26"/>
        <v>0</v>
      </c>
      <c r="G73" s="18"/>
      <c r="H73" s="20"/>
      <c r="I73" s="18"/>
      <c r="J73" s="20"/>
      <c r="K73" s="146">
        <f>SUM(F73:J73)</f>
        <v>0</v>
      </c>
    </row>
    <row r="74" spans="1:15" ht="15" customHeight="1" thickBot="1" x14ac:dyDescent="0.2">
      <c r="A74" s="194" t="s">
        <v>48</v>
      </c>
      <c r="B74" s="195"/>
      <c r="C74" s="195"/>
      <c r="D74" s="195"/>
      <c r="E74" s="196"/>
      <c r="F74" s="197">
        <f t="shared" ref="F74:K74" si="27">SUM(F72:F73)</f>
        <v>0</v>
      </c>
      <c r="G74" s="198">
        <f t="shared" si="27"/>
        <v>0</v>
      </c>
      <c r="H74" s="198">
        <f>SUM(H72:H73)</f>
        <v>0</v>
      </c>
      <c r="I74" s="198">
        <f>SUM(I72:I73)</f>
        <v>0</v>
      </c>
      <c r="J74" s="198">
        <f>SUM(J72:J73)</f>
        <v>0</v>
      </c>
      <c r="K74" s="199">
        <f t="shared" si="27"/>
        <v>0</v>
      </c>
    </row>
    <row r="75" spans="1:15" ht="15" customHeight="1" thickBot="1" x14ac:dyDescent="0.2">
      <c r="A75" s="179"/>
      <c r="B75" s="180"/>
      <c r="C75" s="180"/>
      <c r="D75" s="180"/>
      <c r="E75" s="180"/>
      <c r="F75" s="179"/>
      <c r="G75" s="179"/>
      <c r="H75" s="179"/>
      <c r="I75" s="179"/>
      <c r="J75" s="179"/>
      <c r="K75" s="179"/>
    </row>
    <row r="76" spans="1:15" ht="15" customHeight="1" x14ac:dyDescent="0.15">
      <c r="A76" s="170" t="s">
        <v>174</v>
      </c>
      <c r="B76" s="171"/>
      <c r="C76" s="172" t="s">
        <v>38</v>
      </c>
      <c r="D76" s="172" t="s">
        <v>49</v>
      </c>
      <c r="E76" s="173"/>
      <c r="F76" s="174"/>
      <c r="G76" s="193"/>
      <c r="H76" s="175"/>
      <c r="I76" s="193"/>
      <c r="J76" s="175"/>
      <c r="K76" s="176"/>
    </row>
    <row r="77" spans="1:15" ht="15" customHeight="1" x14ac:dyDescent="0.15">
      <c r="A77" s="145" t="s">
        <v>24</v>
      </c>
      <c r="B77" s="106"/>
      <c r="C77" s="56"/>
      <c r="D77" s="56"/>
      <c r="E77" s="38"/>
      <c r="F77" s="25">
        <f t="shared" ref="F77:F80" si="28">C77*D77</f>
        <v>0</v>
      </c>
      <c r="G77" s="20"/>
      <c r="H77" s="20"/>
      <c r="I77" s="20"/>
      <c r="J77" s="20"/>
      <c r="K77" s="146">
        <f t="shared" ref="K77:K82" si="29">SUM(F77:J77)</f>
        <v>0</v>
      </c>
    </row>
    <row r="78" spans="1:15" ht="15" customHeight="1" x14ac:dyDescent="0.15">
      <c r="A78" s="145" t="s">
        <v>50</v>
      </c>
      <c r="B78" s="106"/>
      <c r="C78" s="56"/>
      <c r="D78" s="56"/>
      <c r="E78" s="38"/>
      <c r="F78" s="25">
        <f t="shared" si="28"/>
        <v>0</v>
      </c>
      <c r="G78" s="20"/>
      <c r="H78" s="20"/>
      <c r="I78" s="20"/>
      <c r="J78" s="20"/>
      <c r="K78" s="146">
        <f t="shared" si="29"/>
        <v>0</v>
      </c>
    </row>
    <row r="79" spans="1:15" ht="15" customHeight="1" x14ac:dyDescent="0.15">
      <c r="A79" s="145" t="s">
        <v>51</v>
      </c>
      <c r="B79" s="106"/>
      <c r="C79" s="56"/>
      <c r="D79" s="56"/>
      <c r="E79" s="38"/>
      <c r="F79" s="25">
        <f t="shared" si="28"/>
        <v>0</v>
      </c>
      <c r="G79" s="20"/>
      <c r="H79" s="20"/>
      <c r="I79" s="20"/>
      <c r="J79" s="20"/>
      <c r="K79" s="146">
        <f t="shared" si="29"/>
        <v>0</v>
      </c>
    </row>
    <row r="80" spans="1:15" ht="15" customHeight="1" x14ac:dyDescent="0.15">
      <c r="A80" s="145" t="s">
        <v>52</v>
      </c>
      <c r="B80" s="106"/>
      <c r="C80" s="56"/>
      <c r="D80" s="56"/>
      <c r="E80" s="38"/>
      <c r="F80" s="25">
        <f t="shared" si="28"/>
        <v>0</v>
      </c>
      <c r="G80" s="20"/>
      <c r="H80" s="20"/>
      <c r="I80" s="20"/>
      <c r="J80" s="20"/>
      <c r="K80" s="146">
        <f t="shared" si="29"/>
        <v>0</v>
      </c>
      <c r="O80" s="10"/>
    </row>
    <row r="81" spans="1:15" ht="15" customHeight="1" x14ac:dyDescent="0.15">
      <c r="A81" s="200" t="s">
        <v>110</v>
      </c>
      <c r="B81" s="59"/>
      <c r="C81" s="59"/>
      <c r="D81" s="62">
        <f>'Rates &amp; Calculations'!G27</f>
        <v>10830.388499999999</v>
      </c>
      <c r="E81" s="60"/>
      <c r="F81" s="63">
        <f>C81*D81</f>
        <v>0</v>
      </c>
      <c r="G81" s="20">
        <f>ROUND(F81*1.05,)</f>
        <v>0</v>
      </c>
      <c r="H81" s="20">
        <f>ROUND(G81*1.05,)</f>
        <v>0</v>
      </c>
      <c r="I81" s="20">
        <f t="shared" ref="I81:J81" si="30">ROUND(H81*1.05,)</f>
        <v>0</v>
      </c>
      <c r="J81" s="20">
        <f t="shared" si="30"/>
        <v>0</v>
      </c>
      <c r="K81" s="146">
        <f t="shared" si="29"/>
        <v>0</v>
      </c>
    </row>
    <row r="82" spans="1:15" ht="15" customHeight="1" thickBot="1" x14ac:dyDescent="0.2">
      <c r="A82" s="162" t="s">
        <v>53</v>
      </c>
      <c r="B82" s="163"/>
      <c r="C82" s="163"/>
      <c r="D82" s="163"/>
      <c r="E82" s="164"/>
      <c r="F82" s="197">
        <f>SUM(F77:F81)</f>
        <v>0</v>
      </c>
      <c r="G82" s="201">
        <f>SUM(G77:G81)</f>
        <v>0</v>
      </c>
      <c r="H82" s="198">
        <f>SUM(H77:H81)</f>
        <v>0</v>
      </c>
      <c r="I82" s="201">
        <f>SUM(I77:I81)</f>
        <v>0</v>
      </c>
      <c r="J82" s="198">
        <f>SUM(J77:J81)</f>
        <v>0</v>
      </c>
      <c r="K82" s="202">
        <f t="shared" si="29"/>
        <v>0</v>
      </c>
      <c r="L82" s="6"/>
    </row>
    <row r="83" spans="1:15" ht="15" customHeight="1" thickBot="1" x14ac:dyDescent="0.2">
      <c r="A83" s="179"/>
      <c r="B83" s="180"/>
      <c r="C83" s="180"/>
      <c r="D83" s="180"/>
      <c r="E83" s="180"/>
      <c r="F83" s="179"/>
      <c r="G83" s="179"/>
      <c r="H83" s="179"/>
      <c r="I83" s="179"/>
      <c r="J83" s="179"/>
      <c r="K83" s="179"/>
    </row>
    <row r="84" spans="1:15" ht="15" customHeight="1" x14ac:dyDescent="0.15">
      <c r="A84" s="170" t="s">
        <v>176</v>
      </c>
      <c r="B84" s="203"/>
      <c r="C84" s="203"/>
      <c r="D84" s="203"/>
      <c r="E84" s="204"/>
      <c r="F84" s="205"/>
      <c r="G84" s="206"/>
      <c r="H84" s="207"/>
      <c r="I84" s="206"/>
      <c r="J84" s="207"/>
      <c r="K84" s="208"/>
    </row>
    <row r="85" spans="1:15" s="8" customFormat="1" ht="15" customHeight="1" x14ac:dyDescent="0.15">
      <c r="A85" s="145" t="s">
        <v>113</v>
      </c>
      <c r="B85" s="107"/>
      <c r="C85" s="107"/>
      <c r="D85" s="107"/>
      <c r="E85" s="112"/>
      <c r="F85" s="37"/>
      <c r="G85" s="20"/>
      <c r="H85" s="20"/>
      <c r="I85" s="20"/>
      <c r="J85" s="20"/>
      <c r="K85" s="146">
        <f t="shared" ref="K85:K90" si="31">SUM(F85:J85)</f>
        <v>0</v>
      </c>
    </row>
    <row r="86" spans="1:15" ht="15" customHeight="1" x14ac:dyDescent="0.15">
      <c r="A86" s="145" t="s">
        <v>54</v>
      </c>
      <c r="B86" s="107"/>
      <c r="C86" s="107"/>
      <c r="D86" s="107"/>
      <c r="E86" s="112"/>
      <c r="F86" s="37"/>
      <c r="G86" s="18"/>
      <c r="H86" s="20"/>
      <c r="I86" s="18"/>
      <c r="J86" s="20"/>
      <c r="K86" s="146">
        <f t="shared" si="31"/>
        <v>0</v>
      </c>
    </row>
    <row r="87" spans="1:15" ht="15" customHeight="1" x14ac:dyDescent="0.15">
      <c r="A87" s="145" t="s">
        <v>55</v>
      </c>
      <c r="B87" s="107"/>
      <c r="C87" s="107"/>
      <c r="D87" s="107"/>
      <c r="E87" s="112"/>
      <c r="F87" s="37"/>
      <c r="G87" s="18"/>
      <c r="H87" s="20"/>
      <c r="I87" s="18"/>
      <c r="J87" s="20"/>
      <c r="K87" s="146">
        <f t="shared" si="31"/>
        <v>0</v>
      </c>
    </row>
    <row r="88" spans="1:15" ht="15" customHeight="1" x14ac:dyDescent="0.15">
      <c r="A88" s="145" t="s">
        <v>56</v>
      </c>
      <c r="B88" s="107"/>
      <c r="C88" s="107"/>
      <c r="D88" s="107"/>
      <c r="E88" s="112"/>
      <c r="F88" s="37"/>
      <c r="G88" s="18"/>
      <c r="H88" s="20"/>
      <c r="I88" s="18"/>
      <c r="J88" s="20"/>
      <c r="K88" s="146">
        <f t="shared" si="31"/>
        <v>0</v>
      </c>
    </row>
    <row r="89" spans="1:15" ht="15" customHeight="1" x14ac:dyDescent="0.15">
      <c r="A89" s="145" t="s">
        <v>57</v>
      </c>
      <c r="B89" s="107"/>
      <c r="C89" s="107"/>
      <c r="D89" s="107"/>
      <c r="E89" s="112"/>
      <c r="F89" s="37"/>
      <c r="G89" s="18"/>
      <c r="H89" s="20"/>
      <c r="I89" s="18"/>
      <c r="J89" s="20"/>
      <c r="K89" s="146">
        <f t="shared" si="31"/>
        <v>0</v>
      </c>
      <c r="N89" s="9"/>
    </row>
    <row r="90" spans="1:15" ht="15" customHeight="1" thickBot="1" x14ac:dyDescent="0.2">
      <c r="A90" s="162" t="s">
        <v>58</v>
      </c>
      <c r="B90" s="163"/>
      <c r="C90" s="163"/>
      <c r="D90" s="163"/>
      <c r="E90" s="164"/>
      <c r="F90" s="209">
        <f>SUM(F85:F89)</f>
        <v>0</v>
      </c>
      <c r="G90" s="201">
        <f>SUM(G85:G89)</f>
        <v>0</v>
      </c>
      <c r="H90" s="201">
        <f>SUM(H85:H89)</f>
        <v>0</v>
      </c>
      <c r="I90" s="201">
        <f>SUM(I85:I89)</f>
        <v>0</v>
      </c>
      <c r="J90" s="201">
        <f>SUM(J85:J89)</f>
        <v>0</v>
      </c>
      <c r="K90" s="202">
        <f t="shared" si="31"/>
        <v>0</v>
      </c>
    </row>
    <row r="91" spans="1:15" s="8" customFormat="1" ht="15" customHeight="1" thickBot="1" x14ac:dyDescent="0.2">
      <c r="A91" s="179"/>
      <c r="B91" s="180"/>
      <c r="C91" s="180"/>
      <c r="D91" s="180"/>
      <c r="E91" s="180"/>
      <c r="F91" s="179"/>
      <c r="G91" s="179"/>
      <c r="H91" s="179"/>
      <c r="I91" s="179"/>
      <c r="J91" s="179"/>
      <c r="K91" s="179"/>
    </row>
    <row r="92" spans="1:15" ht="15" customHeight="1" x14ac:dyDescent="0.15">
      <c r="A92" s="218" t="s">
        <v>59</v>
      </c>
      <c r="B92" s="219"/>
      <c r="C92" s="219"/>
      <c r="D92" s="219"/>
      <c r="E92" s="219"/>
      <c r="F92" s="220">
        <f>SUM(F39,F50,F61,F69,F74,F82,F90)</f>
        <v>0</v>
      </c>
      <c r="G92" s="220">
        <f>SUM(G39,G50,G61,G69,G74,G82,G90)</f>
        <v>0</v>
      </c>
      <c r="H92" s="220">
        <f>SUM(H39,H50,H61,H69,H74,H82,H90)</f>
        <v>0</v>
      </c>
      <c r="I92" s="220">
        <f>SUM(I39,I50,I61,I69,I74,I82,I90)</f>
        <v>0</v>
      </c>
      <c r="J92" s="220">
        <f>SUM(J39,J50,J61,J69,J74,J82,J90)</f>
        <v>0</v>
      </c>
      <c r="K92" s="221">
        <f>SUM(F92:J92)</f>
        <v>0</v>
      </c>
    </row>
    <row r="93" spans="1:15" ht="15" customHeight="1" x14ac:dyDescent="0.15">
      <c r="A93" s="222" t="s">
        <v>60</v>
      </c>
      <c r="B93" s="215"/>
      <c r="C93" s="215"/>
      <c r="D93" s="215"/>
      <c r="E93" s="215"/>
      <c r="F93" s="23">
        <f>ROUND(
  (F92 - F74 - F82 - F90)
 + IF(F85="",0,MIN(50000,F85))
 + IF(F86="",0,MIN(50000,F86))
 + IF(F87="",0,MIN(50000,F87))
 + IF(F88="",0,MIN(50000,F88))
 + IF(F89="",0,MIN(50000,F89)),
 0
)</f>
        <v>0</v>
      </c>
      <c r="G93" s="23">
        <f>ROUND(
  (G92 - G74 - G82 - G90)
  + (MIN(50000, SUM($F85:G85)) - MIN(50000, N($F85)))
  + (MIN(50000, SUM($F86:G86)) - MIN(50000, N($F86)))
  + (MIN(50000, SUM($F87:G87)) - MIN(50000, N($F87)))
  + (MIN(50000, SUM($F88:G88)) - MIN(50000, N($F88)))
  + (MIN(50000, SUM($F89:G89)) - MIN(50000, N($F89))),
  0
)</f>
        <v>0</v>
      </c>
      <c r="H93" s="23">
        <f>ROUND(
  (H92 - H74 - H82 - H90)
  + (MIN(50000, SUM($F85:H85)) - MIN(50000, SUM($F85:G85)))
  + (MIN(50000, SUM($F86:H86)) - MIN(50000, SUM($F86:G86)))
  + (MIN(50000, SUM($F87:H87)) - MIN(50000, SUM($F87:G87)))
  + (MIN(50000, SUM($F88:H88)) - MIN(50000, SUM($F88:G88)))
  + (MIN(50000, SUM($F89:H89)) - MIN(50000, SUM($F89:G89))),
  0
)</f>
        <v>0</v>
      </c>
      <c r="I93" s="23">
        <f>ROUND(
  (I92 - I74 - I82 - I90)
  + (MIN(50000, SUM($F85:I85)) - MIN(50000, SUM($F85:H85)))
  + (MIN(50000, SUM($F86:I86)) - MIN(50000, SUM($F86:H86)))
  + (MIN(50000, SUM($F87:I87)) - MIN(50000, SUM($F87:H87)))
  + (MIN(50000, SUM($F88:I88)) - MIN(50000, SUM($F88:H88)))
  + (MIN(50000, SUM($F89:I89)) - MIN(50000, SUM($F89:H89))),
  0
)</f>
        <v>0</v>
      </c>
      <c r="J93" s="23">
        <f>ROUND(
  (J92 - J74 - J82 - J90)
  + (MIN(50000, SUM($F85:J85)) - MIN(50000, SUM($F85:I85)))
  + (MIN(50000, SUM($F86:J86)) - MIN(50000, SUM($F86:I86)))
  + (MIN(50000, SUM($F87:J87)) - MIN(50000, SUM($F87:I87)))
  + (MIN(50000, SUM($F88:J88)) - MIN(50000, SUM($F88:I88)))
  + (MIN(50000, SUM($F89:J89)) - MIN(50000, SUM($F89:I89))),
  0
)</f>
        <v>0</v>
      </c>
      <c r="K93" s="223">
        <f>SUM(F93:J93)</f>
        <v>0</v>
      </c>
      <c r="N93" s="10"/>
    </row>
    <row r="94" spans="1:15" s="24" customFormat="1" ht="15" customHeight="1" x14ac:dyDescent="0.15">
      <c r="A94" s="224" t="s">
        <v>61</v>
      </c>
      <c r="B94" s="216">
        <v>0.34300000000000003</v>
      </c>
      <c r="C94" s="216"/>
      <c r="D94" s="216"/>
      <c r="E94" s="216"/>
      <c r="F94" s="181">
        <f>ROUND(F93*B94,)</f>
        <v>0</v>
      </c>
      <c r="G94" s="181">
        <f>ROUND(G93*B94,)</f>
        <v>0</v>
      </c>
      <c r="H94" s="181">
        <f>ROUND(H93*B94,)</f>
        <v>0</v>
      </c>
      <c r="I94" s="181">
        <f>ROUND(I93*B94,)</f>
        <v>0</v>
      </c>
      <c r="J94" s="181">
        <f>ROUND(J93*B94,)</f>
        <v>0</v>
      </c>
      <c r="K94" s="154">
        <f>SUM(F94:J94)</f>
        <v>0</v>
      </c>
    </row>
    <row r="95" spans="1:15" ht="15" customHeight="1" x14ac:dyDescent="0.15">
      <c r="A95" s="225"/>
      <c r="B95" s="52"/>
      <c r="C95" s="52"/>
      <c r="D95" s="52"/>
      <c r="E95" s="52"/>
      <c r="F95" s="217"/>
      <c r="G95" s="217"/>
      <c r="H95" s="217"/>
      <c r="I95" s="217"/>
      <c r="J95" s="217"/>
      <c r="K95" s="226"/>
    </row>
    <row r="96" spans="1:15" ht="15" customHeight="1" thickBot="1" x14ac:dyDescent="0.2">
      <c r="A96" s="227" t="s">
        <v>62</v>
      </c>
      <c r="B96" s="228"/>
      <c r="C96" s="228"/>
      <c r="D96" s="228"/>
      <c r="E96" s="228"/>
      <c r="F96" s="191">
        <f>F92+F94</f>
        <v>0</v>
      </c>
      <c r="G96" s="191">
        <f>G92+G94</f>
        <v>0</v>
      </c>
      <c r="H96" s="191">
        <f>H92+H94</f>
        <v>0</v>
      </c>
      <c r="I96" s="191">
        <f>I92+I94</f>
        <v>0</v>
      </c>
      <c r="J96" s="191">
        <f>J92+J94</f>
        <v>0</v>
      </c>
      <c r="K96" s="192">
        <f>SUM(F96:J96)</f>
        <v>0</v>
      </c>
      <c r="L96" s="179"/>
      <c r="M96" s="179" t="s">
        <v>177</v>
      </c>
      <c r="N96" s="179"/>
      <c r="O96" s="179"/>
    </row>
    <row r="97" spans="1:15" ht="15" customHeight="1" x14ac:dyDescent="0.15">
      <c r="A97" s="210"/>
      <c r="B97" s="210"/>
      <c r="C97" s="180"/>
      <c r="D97" s="180"/>
      <c r="E97" s="211"/>
      <c r="F97" s="212"/>
      <c r="G97" s="213"/>
      <c r="H97" s="212"/>
      <c r="I97" s="213"/>
      <c r="J97" s="212"/>
      <c r="K97" s="214"/>
      <c r="L97" s="248">
        <f>L96-K96</f>
        <v>0</v>
      </c>
      <c r="M97" s="179" t="s">
        <v>179</v>
      </c>
      <c r="N97" s="179"/>
      <c r="O97" s="179"/>
    </row>
    <row r="98" spans="1:15" ht="15" customHeight="1" thickBot="1" x14ac:dyDescent="0.2">
      <c r="A98" s="229"/>
      <c r="B98" s="229"/>
      <c r="C98" s="136"/>
      <c r="D98" s="136"/>
      <c r="E98" s="137"/>
      <c r="F98" s="212"/>
      <c r="G98" s="212"/>
      <c r="H98" s="212"/>
      <c r="I98" s="212"/>
      <c r="J98" s="212"/>
      <c r="K98" s="214"/>
      <c r="L98" s="248">
        <f>L97/(1+B94)</f>
        <v>0</v>
      </c>
      <c r="M98" s="179" t="s">
        <v>178</v>
      </c>
      <c r="N98" s="179"/>
      <c r="O98" s="179"/>
    </row>
    <row r="99" spans="1:15" ht="15" customHeight="1" x14ac:dyDescent="0.15">
      <c r="A99" s="230" t="s">
        <v>173</v>
      </c>
      <c r="B99" s="231"/>
      <c r="C99" s="232"/>
      <c r="D99" s="232"/>
      <c r="E99" s="233"/>
      <c r="F99" s="234"/>
      <c r="G99" s="235"/>
      <c r="H99" s="235"/>
      <c r="I99" s="235"/>
      <c r="J99" s="235"/>
      <c r="K99" s="168"/>
    </row>
    <row r="100" spans="1:15" ht="15" customHeight="1" x14ac:dyDescent="0.15">
      <c r="A100" s="145"/>
      <c r="B100" s="106"/>
      <c r="C100" s="56"/>
      <c r="D100" s="56"/>
      <c r="E100" s="38"/>
      <c r="F100" s="25"/>
      <c r="G100" s="18"/>
      <c r="H100" s="18"/>
      <c r="I100" s="18"/>
      <c r="J100" s="18"/>
      <c r="K100" s="146">
        <f>SUM(F100:J100)</f>
        <v>0</v>
      </c>
    </row>
    <row r="101" spans="1:15" ht="15" customHeight="1" x14ac:dyDescent="0.15">
      <c r="A101" s="145"/>
      <c r="B101" s="106"/>
      <c r="C101" s="56"/>
      <c r="D101" s="56"/>
      <c r="E101" s="38"/>
      <c r="F101" s="25"/>
      <c r="G101" s="18"/>
      <c r="H101" s="18"/>
      <c r="I101" s="18"/>
      <c r="J101" s="18"/>
      <c r="K101" s="146">
        <f>SUM(F101:J101)</f>
        <v>0</v>
      </c>
    </row>
    <row r="102" spans="1:15" ht="15" customHeight="1" x14ac:dyDescent="0.15">
      <c r="A102" s="145"/>
      <c r="B102" s="106"/>
      <c r="C102" s="56"/>
      <c r="D102" s="56"/>
      <c r="E102" s="38"/>
      <c r="F102" s="25"/>
      <c r="G102" s="18"/>
      <c r="H102" s="18"/>
      <c r="I102" s="18"/>
      <c r="J102" s="18"/>
      <c r="K102" s="146">
        <f>SUM(F102:J102)</f>
        <v>0</v>
      </c>
    </row>
    <row r="103" spans="1:15" ht="15" customHeight="1" thickBot="1" x14ac:dyDescent="0.2">
      <c r="A103" s="236" t="s">
        <v>63</v>
      </c>
      <c r="B103" s="237"/>
      <c r="C103" s="237"/>
      <c r="D103" s="237"/>
      <c r="E103" s="238"/>
      <c r="F103" s="239">
        <f t="shared" ref="F103:K103" si="32">SUM(F100:F102)</f>
        <v>0</v>
      </c>
      <c r="G103" s="240">
        <f t="shared" si="32"/>
        <v>0</v>
      </c>
      <c r="H103" s="240">
        <f>SUM(H100:H102)</f>
        <v>0</v>
      </c>
      <c r="I103" s="240">
        <f>SUM(I100:I102)</f>
        <v>0</v>
      </c>
      <c r="J103" s="240">
        <f>SUM(J100:J102)</f>
        <v>0</v>
      </c>
      <c r="K103" s="241">
        <f t="shared" si="32"/>
        <v>0</v>
      </c>
    </row>
    <row r="104" spans="1:15" ht="15" customHeight="1" thickBot="1" x14ac:dyDescent="0.2">
      <c r="A104" s="179"/>
      <c r="B104" s="180"/>
      <c r="C104" s="180"/>
      <c r="D104" s="180"/>
      <c r="E104" s="180"/>
      <c r="F104" s="179"/>
      <c r="G104" s="179"/>
      <c r="H104" s="179"/>
      <c r="I104" s="179"/>
      <c r="J104" s="179"/>
      <c r="K104" s="179"/>
    </row>
    <row r="105" spans="1:15" ht="15" customHeight="1" thickBot="1" x14ac:dyDescent="0.2">
      <c r="A105" s="242" t="s">
        <v>64</v>
      </c>
      <c r="B105" s="243"/>
      <c r="C105" s="243"/>
      <c r="D105" s="243"/>
      <c r="E105" s="244"/>
      <c r="F105" s="245">
        <f>F96+F103</f>
        <v>0</v>
      </c>
      <c r="G105" s="246">
        <f>G96+G103</f>
        <v>0</v>
      </c>
      <c r="H105" s="246">
        <f>H96+H103</f>
        <v>0</v>
      </c>
      <c r="I105" s="246">
        <f>I96+I103</f>
        <v>0</v>
      </c>
      <c r="J105" s="246">
        <f>J96+J103</f>
        <v>0</v>
      </c>
      <c r="K105" s="247">
        <f>SUM(F105:J105)</f>
        <v>0</v>
      </c>
    </row>
    <row r="107" spans="1:15" ht="15" customHeight="1" x14ac:dyDescent="0.15">
      <c r="A107" s="3" t="s">
        <v>114</v>
      </c>
    </row>
    <row r="110" spans="1:15" ht="15" customHeight="1" x14ac:dyDescent="0.15">
      <c r="I110" s="8"/>
      <c r="J110" s="8"/>
      <c r="K110" s="8"/>
    </row>
    <row r="111" spans="1:15" s="8" customFormat="1" ht="15" customHeight="1" x14ac:dyDescent="0.15">
      <c r="A111" s="3"/>
      <c r="B111" s="61"/>
      <c r="C111" s="13"/>
      <c r="D111" s="13"/>
      <c r="E111" s="11"/>
      <c r="F111" s="12"/>
      <c r="G111" s="12"/>
      <c r="H111" s="12"/>
      <c r="I111" s="3"/>
      <c r="J111" s="3"/>
      <c r="K111" s="3"/>
    </row>
    <row r="112" spans="1:15" ht="15" customHeight="1" x14ac:dyDescent="0.15">
      <c r="I112" s="8"/>
      <c r="J112" s="8"/>
      <c r="K112" s="8"/>
    </row>
    <row r="113" spans="1:11" s="8" customFormat="1" ht="15" customHeight="1" x14ac:dyDescent="0.15">
      <c r="A113" s="3"/>
      <c r="B113" s="61"/>
      <c r="C113" s="11"/>
      <c r="D113" s="11"/>
      <c r="E113" s="11"/>
      <c r="F113" s="12"/>
      <c r="G113" s="12"/>
      <c r="H113" s="12"/>
      <c r="I113" s="3"/>
      <c r="J113" s="3"/>
      <c r="K113" s="3"/>
    </row>
    <row r="114" spans="1:11" ht="15" customHeight="1" x14ac:dyDescent="0.15">
      <c r="C114" s="11" t="s">
        <v>65</v>
      </c>
    </row>
    <row r="116" spans="1:11" ht="15" customHeight="1" x14ac:dyDescent="0.15">
      <c r="C116" s="13"/>
      <c r="D116" s="13"/>
    </row>
    <row r="118" spans="1:11" ht="15" customHeight="1" x14ac:dyDescent="0.15">
      <c r="C118" s="13"/>
      <c r="D118" s="13"/>
    </row>
    <row r="120" spans="1:11" ht="15" customHeight="1" x14ac:dyDescent="0.15">
      <c r="C120" s="13"/>
      <c r="D120" s="13"/>
    </row>
    <row r="139" spans="1:11" ht="15" customHeight="1" x14ac:dyDescent="0.15">
      <c r="I139" s="14"/>
      <c r="J139" s="14"/>
      <c r="K139" s="14"/>
    </row>
    <row r="140" spans="1:11" s="14" customFormat="1" ht="15" customHeight="1" x14ac:dyDescent="0.15">
      <c r="A140" s="3"/>
      <c r="B140" s="61"/>
      <c r="C140" s="11"/>
      <c r="D140" s="11"/>
      <c r="E140" s="11"/>
      <c r="F140" s="12"/>
      <c r="G140" s="12"/>
      <c r="H140" s="12"/>
      <c r="I140" s="3"/>
      <c r="J140" s="3"/>
      <c r="K140" s="3"/>
    </row>
    <row r="146" spans="1:11" ht="15" customHeight="1" x14ac:dyDescent="0.15">
      <c r="I146" s="14"/>
      <c r="J146" s="14"/>
      <c r="K146" s="14"/>
    </row>
    <row r="147" spans="1:11" s="14" customFormat="1" ht="15" customHeight="1" x14ac:dyDescent="0.15">
      <c r="A147" s="3"/>
      <c r="B147" s="61"/>
      <c r="C147" s="11"/>
      <c r="D147" s="11"/>
      <c r="E147" s="11"/>
      <c r="F147" s="12"/>
      <c r="G147" s="12"/>
      <c r="H147" s="12"/>
      <c r="I147" s="3"/>
      <c r="J147" s="3"/>
      <c r="K147" s="3"/>
    </row>
    <row r="150" spans="1:11" ht="15" customHeight="1" x14ac:dyDescent="0.15">
      <c r="I150" s="14"/>
      <c r="J150" s="14"/>
      <c r="K150" s="14"/>
    </row>
    <row r="151" spans="1:11" s="14" customFormat="1" ht="15" customHeight="1" x14ac:dyDescent="0.15">
      <c r="A151" s="3"/>
      <c r="B151" s="61"/>
      <c r="C151" s="11"/>
      <c r="D151" s="11"/>
      <c r="E151" s="11"/>
      <c r="F151" s="12"/>
      <c r="G151" s="12"/>
      <c r="H151" s="12"/>
      <c r="I151" s="3"/>
      <c r="J151" s="3"/>
      <c r="K151" s="3"/>
    </row>
  </sheetData>
  <mergeCells count="86">
    <mergeCell ref="D4:E4"/>
    <mergeCell ref="G3:K3"/>
    <mergeCell ref="A105:E105"/>
    <mergeCell ref="A84:E84"/>
    <mergeCell ref="A82:E82"/>
    <mergeCell ref="A90:E90"/>
    <mergeCell ref="A92:E92"/>
    <mergeCell ref="A96:E96"/>
    <mergeCell ref="A103:E103"/>
    <mergeCell ref="A86:E86"/>
    <mergeCell ref="A87:E87"/>
    <mergeCell ref="A88:E88"/>
    <mergeCell ref="A102:B102"/>
    <mergeCell ref="A97:B97"/>
    <mergeCell ref="A99:B99"/>
    <mergeCell ref="A100:B100"/>
    <mergeCell ref="A98:B98"/>
    <mergeCell ref="A22:C22"/>
    <mergeCell ref="A34:D34"/>
    <mergeCell ref="A35:D35"/>
    <mergeCell ref="A36:D36"/>
    <mergeCell ref="A76:B76"/>
    <mergeCell ref="A39:E39"/>
    <mergeCell ref="A73:B73"/>
    <mergeCell ref="A67:B67"/>
    <mergeCell ref="A68:B68"/>
    <mergeCell ref="A71:B71"/>
    <mergeCell ref="A50:E50"/>
    <mergeCell ref="A61:E61"/>
    <mergeCell ref="A69:E69"/>
    <mergeCell ref="A60:B60"/>
    <mergeCell ref="A63:B63"/>
    <mergeCell ref="A64:B64"/>
    <mergeCell ref="A65:B65"/>
    <mergeCell ref="A101:B101"/>
    <mergeCell ref="A85:E85"/>
    <mergeCell ref="A80:B80"/>
    <mergeCell ref="A78:B78"/>
    <mergeCell ref="A79:B79"/>
    <mergeCell ref="A66:B66"/>
    <mergeCell ref="A77:B77"/>
    <mergeCell ref="A74:E74"/>
    <mergeCell ref="A89:E89"/>
    <mergeCell ref="A93:E93"/>
    <mergeCell ref="D3:E3"/>
    <mergeCell ref="A37:E37"/>
    <mergeCell ref="A26:D26"/>
    <mergeCell ref="A33:D33"/>
    <mergeCell ref="A20:C20"/>
    <mergeCell ref="A21:C21"/>
    <mergeCell ref="A7:B7"/>
    <mergeCell ref="A11:B11"/>
    <mergeCell ref="A12:B12"/>
    <mergeCell ref="A30:D30"/>
    <mergeCell ref="A31:D31"/>
    <mergeCell ref="A32:D32"/>
    <mergeCell ref="A13:B13"/>
    <mergeCell ref="A25:D25"/>
    <mergeCell ref="A28:D28"/>
    <mergeCell ref="A27:D27"/>
    <mergeCell ref="A55:B55"/>
    <mergeCell ref="A56:B56"/>
    <mergeCell ref="A57:B57"/>
    <mergeCell ref="A42:B42"/>
    <mergeCell ref="A23:E23"/>
    <mergeCell ref="A29:D29"/>
    <mergeCell ref="A52:B52"/>
    <mergeCell ref="A44:B44"/>
    <mergeCell ref="A45:B45"/>
    <mergeCell ref="A46:B46"/>
    <mergeCell ref="A2:K2"/>
    <mergeCell ref="A58:B58"/>
    <mergeCell ref="A72:B72"/>
    <mergeCell ref="A59:B59"/>
    <mergeCell ref="A8:B8"/>
    <mergeCell ref="A14:B14"/>
    <mergeCell ref="A19:C19"/>
    <mergeCell ref="A9:B9"/>
    <mergeCell ref="A10:B10"/>
    <mergeCell ref="A47:B47"/>
    <mergeCell ref="A48:B48"/>
    <mergeCell ref="A49:B49"/>
    <mergeCell ref="A41:B41"/>
    <mergeCell ref="A43:B43"/>
    <mergeCell ref="A53:B53"/>
    <mergeCell ref="A54:B54"/>
  </mergeCells>
  <phoneticPr fontId="0" type="noConversion"/>
  <conditionalFormatting sqref="L97:L98">
    <cfRule type="cellIs" dxfId="1" priority="2" operator="lessThan">
      <formula>0</formula>
    </cfRule>
  </conditionalFormatting>
  <conditionalFormatting sqref="L96:L98">
    <cfRule type="cellIs" dxfId="0" priority="1" operator="lessThan">
      <formula>0</formula>
    </cfRule>
  </conditionalFormatting>
  <printOptions horizontalCentered="1" gridLinesSet="0"/>
  <pageMargins left="0.25" right="0.25" top="0.25" bottom="0.25" header="0" footer="0"/>
  <pageSetup scale="68" fitToHeight="0" orientation="portrait"/>
  <headerFooter alignWithMargins="0">
    <oddFooter>&amp;L&amp;D&amp;RPage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AE71F-296E-4118-9DEA-D3AA7474E046}">
  <dimension ref="A1:H42"/>
  <sheetViews>
    <sheetView zoomScale="120" zoomScaleNormal="120" workbookViewId="0">
      <selection activeCell="K10" sqref="K10"/>
    </sheetView>
  </sheetViews>
  <sheetFormatPr baseColWidth="10" defaultColWidth="11.5" defaultRowHeight="13" x14ac:dyDescent="0.15"/>
  <cols>
    <col min="1" max="1" width="26.83203125" customWidth="1"/>
    <col min="4" max="4" width="21.5" customWidth="1"/>
    <col min="5" max="5" width="10.83203125" customWidth="1"/>
    <col min="7" max="7" width="13.1640625" bestFit="1" customWidth="1"/>
  </cols>
  <sheetData>
    <row r="1" spans="1:7" x14ac:dyDescent="0.15">
      <c r="A1" s="27" t="s">
        <v>67</v>
      </c>
    </row>
    <row r="2" spans="1:7" x14ac:dyDescent="0.15">
      <c r="A2" s="2" t="s">
        <v>68</v>
      </c>
      <c r="B2" s="78">
        <v>0.76</v>
      </c>
      <c r="C2" s="42" t="s">
        <v>69</v>
      </c>
    </row>
    <row r="3" spans="1:7" x14ac:dyDescent="0.15">
      <c r="A3" s="2" t="s">
        <v>70</v>
      </c>
      <c r="B3" s="2" t="s">
        <v>151</v>
      </c>
      <c r="C3" s="42" t="s">
        <v>71</v>
      </c>
      <c r="F3" s="49"/>
    </row>
    <row r="4" spans="1:7" x14ac:dyDescent="0.15">
      <c r="B4" s="79" t="s">
        <v>108</v>
      </c>
    </row>
    <row r="6" spans="1:7" x14ac:dyDescent="0.15">
      <c r="A6" s="2" t="s">
        <v>72</v>
      </c>
      <c r="D6" s="102" t="s">
        <v>73</v>
      </c>
      <c r="E6" s="103"/>
      <c r="F6" s="104"/>
    </row>
    <row r="7" spans="1:7" x14ac:dyDescent="0.15">
      <c r="A7" s="2" t="s">
        <v>156</v>
      </c>
      <c r="D7" s="95" t="s">
        <v>74</v>
      </c>
      <c r="E7" s="96">
        <v>110</v>
      </c>
      <c r="F7" s="97">
        <f>B8*E7</f>
        <v>0</v>
      </c>
    </row>
    <row r="8" spans="1:7" x14ac:dyDescent="0.15">
      <c r="A8" s="2" t="s">
        <v>157</v>
      </c>
      <c r="D8" s="95" t="s">
        <v>75</v>
      </c>
      <c r="E8" s="96">
        <v>68</v>
      </c>
      <c r="F8" s="97">
        <f>B8*E8</f>
        <v>0</v>
      </c>
    </row>
    <row r="9" spans="1:7" x14ac:dyDescent="0.15">
      <c r="A9" s="2" t="s">
        <v>158</v>
      </c>
      <c r="D9" s="95" t="s">
        <v>76</v>
      </c>
      <c r="E9" s="96">
        <v>51</v>
      </c>
      <c r="F9" s="97">
        <f>2*E9</f>
        <v>102</v>
      </c>
      <c r="G9" s="2" t="s">
        <v>155</v>
      </c>
    </row>
    <row r="10" spans="1:7" x14ac:dyDescent="0.15">
      <c r="D10" s="95" t="s">
        <v>77</v>
      </c>
      <c r="E10" s="96">
        <v>500</v>
      </c>
      <c r="F10" s="97">
        <f>E10</f>
        <v>500</v>
      </c>
      <c r="G10" s="2" t="s">
        <v>152</v>
      </c>
    </row>
    <row r="11" spans="1:7" x14ac:dyDescent="0.15">
      <c r="A11" s="2"/>
      <c r="D11" s="95" t="s">
        <v>78</v>
      </c>
      <c r="E11" s="96"/>
      <c r="F11" s="97">
        <v>350</v>
      </c>
      <c r="G11" s="2" t="s">
        <v>153</v>
      </c>
    </row>
    <row r="12" spans="1:7" x14ac:dyDescent="0.15">
      <c r="D12" s="95" t="s">
        <v>79</v>
      </c>
      <c r="E12" s="96"/>
      <c r="F12" s="97">
        <v>200</v>
      </c>
      <c r="G12" s="2" t="s">
        <v>154</v>
      </c>
    </row>
    <row r="13" spans="1:7" x14ac:dyDescent="0.15">
      <c r="D13" s="98" t="s">
        <v>80</v>
      </c>
      <c r="E13" s="99"/>
      <c r="F13" s="100">
        <f>SUM(F7:F12)</f>
        <v>1152</v>
      </c>
    </row>
    <row r="14" spans="1:7" x14ac:dyDescent="0.15">
      <c r="D14" s="90" t="s">
        <v>172</v>
      </c>
      <c r="E14" s="83"/>
      <c r="F14" s="101">
        <f>F13+B9</f>
        <v>1152</v>
      </c>
    </row>
    <row r="15" spans="1:7" x14ac:dyDescent="0.15">
      <c r="D15" s="30"/>
      <c r="F15" s="29"/>
    </row>
    <row r="17" spans="1:8" x14ac:dyDescent="0.15">
      <c r="A17" s="26"/>
      <c r="B17" s="26"/>
      <c r="C17" s="26"/>
      <c r="D17" s="26"/>
      <c r="E17" s="26"/>
      <c r="F17" s="26"/>
      <c r="G17" s="26"/>
      <c r="H17" s="26"/>
    </row>
    <row r="18" spans="1:8" x14ac:dyDescent="0.15">
      <c r="A18" s="49" t="s">
        <v>112</v>
      </c>
      <c r="B18" s="42" t="s">
        <v>111</v>
      </c>
    </row>
    <row r="19" spans="1:8" x14ac:dyDescent="0.15">
      <c r="A19" s="2" t="s">
        <v>160</v>
      </c>
      <c r="B19" s="2" t="s">
        <v>159</v>
      </c>
    </row>
    <row r="20" spans="1:8" x14ac:dyDescent="0.15">
      <c r="A20" s="2" t="s">
        <v>162</v>
      </c>
      <c r="B20" s="2" t="s">
        <v>161</v>
      </c>
      <c r="D20" s="42" t="s">
        <v>163</v>
      </c>
    </row>
    <row r="21" spans="1:8" x14ac:dyDescent="0.15">
      <c r="A21" s="2"/>
      <c r="B21" s="2"/>
      <c r="D21" s="42"/>
    </row>
    <row r="22" spans="1:8" x14ac:dyDescent="0.15">
      <c r="E22" s="87"/>
      <c r="F22" s="88" t="s">
        <v>109</v>
      </c>
      <c r="G22" s="89"/>
    </row>
    <row r="23" spans="1:8" x14ac:dyDescent="0.15">
      <c r="B23" s="2" t="s">
        <v>81</v>
      </c>
      <c r="C23" s="2" t="s">
        <v>82</v>
      </c>
      <c r="D23" s="2"/>
      <c r="E23" s="90" t="s">
        <v>83</v>
      </c>
      <c r="F23" s="91" t="s">
        <v>84</v>
      </c>
      <c r="G23" s="92" t="s">
        <v>33</v>
      </c>
    </row>
    <row r="24" spans="1:8" x14ac:dyDescent="0.15">
      <c r="B24">
        <v>1</v>
      </c>
      <c r="C24" s="1">
        <f>691*1.0449</f>
        <v>722.02589999999998</v>
      </c>
      <c r="D24" s="2"/>
      <c r="E24" s="44" t="s">
        <v>85</v>
      </c>
      <c r="F24" s="2">
        <v>6</v>
      </c>
      <c r="G24" s="45">
        <f>C26</f>
        <v>4332.1553999999996</v>
      </c>
    </row>
    <row r="25" spans="1:8" x14ac:dyDescent="0.15">
      <c r="B25">
        <v>3</v>
      </c>
      <c r="C25" s="1">
        <f>1.0449*2073</f>
        <v>2166.0776999999998</v>
      </c>
      <c r="D25" s="2"/>
      <c r="E25" s="44" t="s">
        <v>86</v>
      </c>
      <c r="F25" s="2">
        <v>6</v>
      </c>
      <c r="G25" s="45">
        <f>G24</f>
        <v>4332.1553999999996</v>
      </c>
    </row>
    <row r="26" spans="1:8" x14ac:dyDescent="0.15">
      <c r="B26">
        <v>6</v>
      </c>
      <c r="C26" s="1">
        <f>1.0449*4146</f>
        <v>4332.1553999999996</v>
      </c>
      <c r="D26" s="2"/>
      <c r="E26" s="44" t="s">
        <v>87</v>
      </c>
      <c r="F26" s="2">
        <v>3</v>
      </c>
      <c r="G26" s="45">
        <f>C25</f>
        <v>2166.0776999999998</v>
      </c>
    </row>
    <row r="27" spans="1:8" x14ac:dyDescent="0.15">
      <c r="B27">
        <v>9</v>
      </c>
      <c r="C27" s="1">
        <f>1.0449*6219</f>
        <v>6498.2330999999995</v>
      </c>
      <c r="D27" s="2"/>
      <c r="E27" s="46"/>
      <c r="F27" s="47" t="s">
        <v>66</v>
      </c>
      <c r="G27" s="48">
        <f>SUM(G24:G26)</f>
        <v>10830.388499999999</v>
      </c>
    </row>
    <row r="28" spans="1:8" x14ac:dyDescent="0.15">
      <c r="C28" s="2"/>
      <c r="D28" s="31"/>
    </row>
    <row r="29" spans="1:8" x14ac:dyDescent="0.15">
      <c r="C29" s="2"/>
      <c r="D29" s="31"/>
    </row>
    <row r="30" spans="1:8" x14ac:dyDescent="0.15">
      <c r="A30" s="26"/>
      <c r="B30" s="26"/>
      <c r="C30" s="26"/>
      <c r="D30" s="26"/>
      <c r="E30" s="26"/>
      <c r="F30" s="26"/>
      <c r="G30" s="26"/>
      <c r="H30" s="26"/>
    </row>
    <row r="31" spans="1:8" x14ac:dyDescent="0.15">
      <c r="A31" s="27" t="s">
        <v>88</v>
      </c>
      <c r="B31" t="s">
        <v>89</v>
      </c>
    </row>
    <row r="32" spans="1:8" x14ac:dyDescent="0.15">
      <c r="A32" s="27"/>
    </row>
    <row r="33" spans="1:8" x14ac:dyDescent="0.15">
      <c r="A33" s="43"/>
      <c r="B33" s="113" t="s">
        <v>90</v>
      </c>
      <c r="C33" s="113"/>
      <c r="D33" s="113" t="s">
        <v>91</v>
      </c>
      <c r="E33" s="113"/>
      <c r="F33" s="113" t="s">
        <v>92</v>
      </c>
      <c r="G33" s="114"/>
    </row>
    <row r="34" spans="1:8" x14ac:dyDescent="0.15">
      <c r="A34" s="46"/>
      <c r="B34" s="85" t="s">
        <v>93</v>
      </c>
      <c r="C34" s="85" t="s">
        <v>94</v>
      </c>
      <c r="D34" s="85" t="s">
        <v>95</v>
      </c>
      <c r="E34" s="85" t="s">
        <v>96</v>
      </c>
      <c r="F34" s="85" t="s">
        <v>95</v>
      </c>
      <c r="G34" s="86" t="s">
        <v>96</v>
      </c>
    </row>
    <row r="35" spans="1:8" x14ac:dyDescent="0.15">
      <c r="A35" s="80" t="s">
        <v>97</v>
      </c>
      <c r="B35">
        <v>7400</v>
      </c>
      <c r="C35">
        <v>3700</v>
      </c>
      <c r="D35">
        <v>7000</v>
      </c>
      <c r="E35">
        <v>9144</v>
      </c>
      <c r="G35" s="81"/>
    </row>
    <row r="36" spans="1:8" x14ac:dyDescent="0.15">
      <c r="A36" s="82" t="s">
        <v>98</v>
      </c>
      <c r="B36" s="83">
        <v>9677</v>
      </c>
      <c r="C36" s="47">
        <v>4838.5</v>
      </c>
      <c r="D36" s="83">
        <v>3500</v>
      </c>
      <c r="E36" s="83">
        <v>4572</v>
      </c>
      <c r="F36" s="83">
        <v>18500</v>
      </c>
      <c r="G36" s="84">
        <v>9250</v>
      </c>
    </row>
    <row r="37" spans="1:8" x14ac:dyDescent="0.15">
      <c r="A37" s="27"/>
      <c r="C37" s="2"/>
    </row>
    <row r="39" spans="1:8" x14ac:dyDescent="0.15">
      <c r="A39" s="26"/>
      <c r="B39" s="26"/>
      <c r="C39" s="26"/>
      <c r="D39" s="26"/>
      <c r="E39" s="26"/>
      <c r="F39" s="26"/>
      <c r="G39" s="26"/>
      <c r="H39" s="26"/>
    </row>
    <row r="40" spans="1:8" x14ac:dyDescent="0.15">
      <c r="A40" s="27" t="s">
        <v>99</v>
      </c>
      <c r="B40" t="s">
        <v>100</v>
      </c>
    </row>
    <row r="41" spans="1:8" x14ac:dyDescent="0.15">
      <c r="D41" s="28"/>
      <c r="E41" s="2"/>
      <c r="F41" s="2"/>
      <c r="G41" s="2"/>
    </row>
    <row r="42" spans="1:8" ht="34" x14ac:dyDescent="0.2">
      <c r="A42" s="32" t="s">
        <v>101</v>
      </c>
      <c r="B42" s="33" t="s">
        <v>102</v>
      </c>
      <c r="C42" s="33" t="s">
        <v>103</v>
      </c>
      <c r="D42" s="33" t="s">
        <v>104</v>
      </c>
      <c r="E42" s="34" t="s">
        <v>105</v>
      </c>
      <c r="F42" s="34" t="s">
        <v>106</v>
      </c>
      <c r="G42" s="33" t="s">
        <v>107</v>
      </c>
    </row>
  </sheetData>
  <mergeCells count="3">
    <mergeCell ref="B33:C33"/>
    <mergeCell ref="D33:E33"/>
    <mergeCell ref="F33:G33"/>
  </mergeCells>
  <hyperlinks>
    <hyperlink ref="C2" r:id="rId1" xr:uid="{1E5696A6-22FD-4E2D-A474-5E9BF024AF44}"/>
    <hyperlink ref="C3" r:id="rId2" xr:uid="{C54A9399-9DD6-E840-A769-F8DAF3A073B4}"/>
    <hyperlink ref="D20" r:id="rId3" location=":~:text=G.%20Half%2Dtime%20graduate%20assistants%20will%20perform%20the%20equivalent%20of%20half%20of%20the%20assignments%20of%20full%2Dtime%20graduate%20Assistants." xr:uid="{36726CE2-57B0-0246-80AB-42C731C7F41D}"/>
  </hyperlink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A8B8-53D1-8B48-8A55-7CCAC0E9DB59}">
  <dimension ref="B2:H46"/>
  <sheetViews>
    <sheetView topLeftCell="A30" zoomScale="140" zoomScaleNormal="140" workbookViewId="0">
      <selection activeCell="B37" sqref="B37:E37"/>
    </sheetView>
  </sheetViews>
  <sheetFormatPr baseColWidth="10" defaultRowHeight="16" x14ac:dyDescent="0.2"/>
  <cols>
    <col min="1" max="1" width="10.83203125" style="66"/>
    <col min="2" max="2" width="49.1640625" style="66" customWidth="1"/>
    <col min="3" max="3" width="10.83203125" style="66"/>
    <col min="4" max="4" width="10.83203125" style="66" customWidth="1"/>
    <col min="5" max="5" width="34.33203125" style="66" bestFit="1" customWidth="1"/>
    <col min="6" max="16384" width="10.83203125" style="66"/>
  </cols>
  <sheetData>
    <row r="2" spans="2:6" ht="23" x14ac:dyDescent="0.25">
      <c r="B2" s="69" t="s">
        <v>121</v>
      </c>
    </row>
    <row r="4" spans="2:6" ht="34" customHeight="1" x14ac:dyDescent="0.2">
      <c r="B4" s="70" t="s">
        <v>146</v>
      </c>
      <c r="C4" s="71" t="s">
        <v>119</v>
      </c>
      <c r="D4" s="72" t="s">
        <v>120</v>
      </c>
      <c r="E4" s="70" t="s">
        <v>126</v>
      </c>
    </row>
    <row r="5" spans="2:6" s="75" customFormat="1" ht="20" customHeight="1" x14ac:dyDescent="0.15">
      <c r="B5" s="65" t="s">
        <v>135</v>
      </c>
      <c r="C5" s="65"/>
      <c r="D5" s="65"/>
      <c r="E5" s="65"/>
      <c r="F5" s="67"/>
    </row>
    <row r="6" spans="2:6" s="75" customFormat="1" ht="20" customHeight="1" x14ac:dyDescent="0.15">
      <c r="B6" s="77" t="s">
        <v>150</v>
      </c>
      <c r="C6" s="65"/>
      <c r="D6" s="65"/>
      <c r="E6" s="65"/>
      <c r="F6" s="67"/>
    </row>
    <row r="7" spans="2:6" s="75" customFormat="1" ht="20" customHeight="1" x14ac:dyDescent="0.15">
      <c r="B7" s="65" t="s">
        <v>122</v>
      </c>
      <c r="C7" s="65"/>
      <c r="D7" s="65"/>
      <c r="E7" s="65"/>
      <c r="F7" s="67"/>
    </row>
    <row r="8" spans="2:6" s="75" customFormat="1" ht="20" customHeight="1" x14ac:dyDescent="0.15">
      <c r="B8" s="65" t="s">
        <v>133</v>
      </c>
      <c r="C8" s="65"/>
      <c r="D8" s="65"/>
      <c r="E8" s="65"/>
      <c r="F8" s="67"/>
    </row>
    <row r="9" spans="2:6" s="75" customFormat="1" ht="34" x14ac:dyDescent="0.15">
      <c r="B9" s="64" t="s">
        <v>136</v>
      </c>
      <c r="C9" s="65"/>
      <c r="D9" s="65"/>
      <c r="E9" s="65"/>
      <c r="F9" s="67"/>
    </row>
    <row r="10" spans="2:6" s="75" customFormat="1" ht="34" x14ac:dyDescent="0.15">
      <c r="B10" s="64" t="s">
        <v>131</v>
      </c>
      <c r="C10" s="65"/>
      <c r="D10" s="65"/>
      <c r="E10" s="65"/>
      <c r="F10" s="67"/>
    </row>
    <row r="11" spans="2:6" s="75" customFormat="1" ht="34" x14ac:dyDescent="0.15">
      <c r="B11" s="64" t="s">
        <v>134</v>
      </c>
      <c r="C11" s="65"/>
      <c r="D11" s="65"/>
      <c r="E11" s="65"/>
      <c r="F11" s="67"/>
    </row>
    <row r="12" spans="2:6" s="75" customFormat="1" ht="34" x14ac:dyDescent="0.15">
      <c r="B12" s="64" t="s">
        <v>137</v>
      </c>
      <c r="C12" s="65"/>
      <c r="D12" s="65"/>
      <c r="E12" s="65"/>
      <c r="F12" s="67"/>
    </row>
    <row r="13" spans="2:6" s="75" customFormat="1" ht="20" customHeight="1" x14ac:dyDescent="0.15">
      <c r="B13" s="65" t="s">
        <v>132</v>
      </c>
      <c r="C13" s="65"/>
      <c r="D13" s="65"/>
      <c r="E13" s="65"/>
      <c r="F13" s="76"/>
    </row>
    <row r="15" spans="2:6" s="68" customFormat="1" ht="34" x14ac:dyDescent="0.2">
      <c r="B15" s="70" t="s">
        <v>147</v>
      </c>
      <c r="C15" s="71" t="s">
        <v>119</v>
      </c>
      <c r="D15" s="72" t="s">
        <v>120</v>
      </c>
      <c r="E15" s="70" t="s">
        <v>126</v>
      </c>
    </row>
    <row r="16" spans="2:6" s="74" customFormat="1" ht="20" customHeight="1" x14ac:dyDescent="0.15">
      <c r="B16" s="73" t="s">
        <v>118</v>
      </c>
      <c r="C16" s="73"/>
      <c r="D16" s="73"/>
      <c r="E16" s="73"/>
    </row>
    <row r="17" spans="2:7" s="74" customFormat="1" ht="20" customHeight="1" x14ac:dyDescent="0.15">
      <c r="B17" s="73" t="s">
        <v>116</v>
      </c>
      <c r="C17" s="73"/>
      <c r="D17" s="73"/>
      <c r="E17" s="93" t="s">
        <v>164</v>
      </c>
    </row>
    <row r="18" spans="2:7" s="74" customFormat="1" ht="20" customHeight="1" x14ac:dyDescent="0.15">
      <c r="B18" s="73" t="s">
        <v>117</v>
      </c>
      <c r="C18" s="73"/>
      <c r="D18" s="73"/>
      <c r="E18" s="93" t="s">
        <v>164</v>
      </c>
    </row>
    <row r="19" spans="2:7" s="74" customFormat="1" ht="20" customHeight="1" x14ac:dyDescent="0.15">
      <c r="B19" s="73" t="s">
        <v>129</v>
      </c>
      <c r="C19" s="73"/>
      <c r="D19" s="73"/>
      <c r="E19" s="93" t="s">
        <v>165</v>
      </c>
    </row>
    <row r="20" spans="2:7" s="74" customFormat="1" ht="20" customHeight="1" x14ac:dyDescent="0.15">
      <c r="B20" s="73" t="s">
        <v>138</v>
      </c>
      <c r="C20" s="73"/>
      <c r="D20" s="73"/>
      <c r="E20" s="73"/>
    </row>
    <row r="21" spans="2:7" s="74" customFormat="1" ht="20" customHeight="1" x14ac:dyDescent="0.15">
      <c r="B21" s="73"/>
      <c r="C21" s="73"/>
      <c r="D21" s="73"/>
      <c r="E21" s="73"/>
    </row>
    <row r="22" spans="2:7" s="74" customFormat="1" ht="20" customHeight="1" x14ac:dyDescent="0.15">
      <c r="B22" s="115" t="s">
        <v>130</v>
      </c>
      <c r="C22" s="116"/>
      <c r="D22" s="116"/>
      <c r="E22" s="117"/>
    </row>
    <row r="23" spans="2:7" s="74" customFormat="1" ht="20" customHeight="1" x14ac:dyDescent="0.15">
      <c r="B23" s="73" t="s">
        <v>115</v>
      </c>
      <c r="C23" s="73"/>
      <c r="D23" s="73"/>
      <c r="E23" s="73"/>
      <c r="G23" s="74" t="s">
        <v>141</v>
      </c>
    </row>
    <row r="24" spans="2:7" s="74" customFormat="1" ht="20" customHeight="1" x14ac:dyDescent="0.15">
      <c r="B24" s="73" t="s">
        <v>123</v>
      </c>
      <c r="C24" s="73"/>
      <c r="D24" s="73"/>
      <c r="E24" s="73"/>
    </row>
    <row r="25" spans="2:7" s="74" customFormat="1" ht="20" customHeight="1" x14ac:dyDescent="0.15">
      <c r="B25" s="73" t="s">
        <v>124</v>
      </c>
      <c r="C25" s="73"/>
      <c r="D25" s="73"/>
      <c r="E25" s="73" t="s">
        <v>125</v>
      </c>
    </row>
    <row r="26" spans="2:7" s="74" customFormat="1" ht="20" customHeight="1" x14ac:dyDescent="0.15">
      <c r="B26" s="73" t="s">
        <v>149</v>
      </c>
      <c r="C26" s="73"/>
      <c r="D26" s="73"/>
      <c r="E26" s="73"/>
    </row>
    <row r="27" spans="2:7" s="74" customFormat="1" ht="20" customHeight="1" x14ac:dyDescent="0.15">
      <c r="B27" s="73"/>
      <c r="C27" s="73"/>
      <c r="D27" s="73"/>
      <c r="E27" s="73"/>
    </row>
    <row r="28" spans="2:7" s="74" customFormat="1" ht="20" customHeight="1" x14ac:dyDescent="0.15">
      <c r="B28" s="115" t="s">
        <v>166</v>
      </c>
      <c r="C28" s="116"/>
      <c r="D28" s="116"/>
      <c r="E28" s="117"/>
    </row>
    <row r="29" spans="2:7" s="74" customFormat="1" ht="20" customHeight="1" x14ac:dyDescent="0.15">
      <c r="B29" s="73" t="s">
        <v>143</v>
      </c>
      <c r="C29" s="73"/>
      <c r="D29" s="73"/>
      <c r="E29" s="73" t="s">
        <v>144</v>
      </c>
    </row>
    <row r="30" spans="2:7" s="74" customFormat="1" ht="20" customHeight="1" x14ac:dyDescent="0.15">
      <c r="B30" s="73" t="s">
        <v>140</v>
      </c>
      <c r="C30" s="73"/>
      <c r="D30" s="73"/>
      <c r="E30" s="73"/>
    </row>
    <row r="31" spans="2:7" s="74" customFormat="1" ht="20" customHeight="1" x14ac:dyDescent="0.15">
      <c r="B31" s="73" t="s">
        <v>116</v>
      </c>
      <c r="C31" s="73"/>
      <c r="D31" s="73"/>
      <c r="E31" s="73"/>
    </row>
    <row r="32" spans="2:7" s="74" customFormat="1" ht="20" customHeight="1" x14ac:dyDescent="0.15">
      <c r="B32" s="73" t="s">
        <v>139</v>
      </c>
      <c r="C32" s="73"/>
      <c r="D32" s="73"/>
      <c r="E32" s="73"/>
    </row>
    <row r="33" spans="2:8" s="74" customFormat="1" ht="20" customHeight="1" x14ac:dyDescent="0.15">
      <c r="B33" s="73" t="s">
        <v>142</v>
      </c>
      <c r="C33" s="73"/>
      <c r="D33" s="73"/>
      <c r="E33" s="73"/>
    </row>
    <row r="34" spans="2:8" s="74" customFormat="1" ht="20" customHeight="1" x14ac:dyDescent="0.15">
      <c r="B34" s="73" t="s">
        <v>145</v>
      </c>
      <c r="C34" s="73"/>
      <c r="D34" s="73"/>
      <c r="E34" s="73"/>
    </row>
    <row r="35" spans="2:8" s="74" customFormat="1" ht="20" customHeight="1" x14ac:dyDescent="0.15">
      <c r="B35" s="73" t="s">
        <v>124</v>
      </c>
      <c r="C35" s="73"/>
      <c r="D35" s="73"/>
      <c r="E35" s="73"/>
    </row>
    <row r="36" spans="2:8" s="74" customFormat="1" ht="20" customHeight="1" x14ac:dyDescent="0.15">
      <c r="B36" s="73"/>
      <c r="C36" s="73"/>
      <c r="D36" s="73"/>
      <c r="E36" s="73"/>
    </row>
    <row r="37" spans="2:8" s="74" customFormat="1" ht="20" customHeight="1" x14ac:dyDescent="0.15">
      <c r="B37" s="115" t="s">
        <v>167</v>
      </c>
      <c r="C37" s="116"/>
      <c r="D37" s="116"/>
      <c r="E37" s="117"/>
    </row>
    <row r="38" spans="2:8" s="74" customFormat="1" ht="20" customHeight="1" x14ac:dyDescent="0.15">
      <c r="B38" s="73" t="s">
        <v>128</v>
      </c>
      <c r="C38" s="73"/>
      <c r="D38" s="73"/>
      <c r="E38" s="94" t="s">
        <v>127</v>
      </c>
    </row>
    <row r="39" spans="2:8" s="74" customFormat="1" ht="20" customHeight="1" x14ac:dyDescent="0.15">
      <c r="B39" s="93" t="s">
        <v>169</v>
      </c>
      <c r="C39" s="73"/>
      <c r="D39" s="73"/>
      <c r="E39" s="73"/>
    </row>
    <row r="40" spans="2:8" s="74" customFormat="1" ht="20" customHeight="1" x14ac:dyDescent="0.15">
      <c r="B40" s="93" t="s">
        <v>170</v>
      </c>
      <c r="C40" s="73"/>
      <c r="D40" s="73"/>
      <c r="E40" s="73"/>
      <c r="H40" s="74" t="s">
        <v>141</v>
      </c>
    </row>
    <row r="41" spans="2:8" s="74" customFormat="1" ht="20" customHeight="1" x14ac:dyDescent="0.15">
      <c r="B41" s="73" t="s">
        <v>148</v>
      </c>
      <c r="C41" s="73"/>
      <c r="D41" s="73"/>
      <c r="E41" s="73"/>
    </row>
    <row r="42" spans="2:8" s="74" customFormat="1" ht="20" customHeight="1" x14ac:dyDescent="0.15">
      <c r="B42" s="93" t="s">
        <v>168</v>
      </c>
      <c r="C42" s="73"/>
      <c r="D42" s="73"/>
      <c r="E42" s="73"/>
    </row>
    <row r="44" spans="2:8" ht="35" customHeight="1" x14ac:dyDescent="0.2">
      <c r="B44"/>
      <c r="C44"/>
      <c r="D44"/>
      <c r="E44"/>
    </row>
    <row r="45" spans="2:8" s="74" customFormat="1" ht="20" customHeight="1" x14ac:dyDescent="0.15">
      <c r="B45"/>
      <c r="C45"/>
      <c r="D45"/>
      <c r="E45"/>
    </row>
    <row r="46" spans="2:8" s="74" customFormat="1" ht="20" customHeight="1" x14ac:dyDescent="0.15">
      <c r="B46"/>
      <c r="C46"/>
      <c r="D46"/>
      <c r="E46"/>
    </row>
  </sheetData>
  <mergeCells count="3">
    <mergeCell ref="B28:E28"/>
    <mergeCell ref="B37:E37"/>
    <mergeCell ref="B22:E22"/>
  </mergeCells>
  <hyperlinks>
    <hyperlink ref="E38" r:id="rId1" xr:uid="{3C657810-0B55-B242-80F9-4DBA8DA901AB}"/>
  </hyperlink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AB064FC891D4419DAB20CA37019DCC" ma:contentTypeVersion="5" ma:contentTypeDescription="Create a new document." ma:contentTypeScope="" ma:versionID="291cb4a5973d012bd923ecaf81a8f66f">
  <xsd:schema xmlns:xsd="http://www.w3.org/2001/XMLSchema" xmlns:xs="http://www.w3.org/2001/XMLSchema" xmlns:p="http://schemas.microsoft.com/office/2006/metadata/properties" xmlns:ns3="55da8fbc-adec-4f32-abfe-87277556be80" targetNamespace="http://schemas.microsoft.com/office/2006/metadata/properties" ma:root="true" ma:fieldsID="0716e4af87c64c6a1633841142dd78a1" ns3:_="">
    <xsd:import namespace="55da8fbc-adec-4f32-abfe-87277556be8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a8fbc-adec-4f32-abfe-87277556be8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470D26-C411-4ABF-A559-B0CF0BE4B2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a8fbc-adec-4f32-abfe-87277556b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6DA20-3B18-42FE-8EB5-5323A27B152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62ebf40-80b2-40ba-86fe-6dd409acb499}" enabled="0" method="" siteId="{762ebf40-80b2-40ba-86fe-6dd409acb49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ORSP Budget Template</vt:lpstr>
      <vt:lpstr>Rates &amp; Calculations</vt:lpstr>
      <vt:lpstr>Proposal Checklist</vt:lpstr>
      <vt:lpstr>'ORSP Budget Template'!Print_Area</vt:lpstr>
      <vt:lpstr>'ORSP Budget Template'!Print_Titles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Proctor, Janene A</dc:creator>
  <cp:keywords/>
  <dc:description/>
  <cp:lastModifiedBy>Michelle Willard</cp:lastModifiedBy>
  <cp:revision/>
  <dcterms:created xsi:type="dcterms:W3CDTF">2002-11-08T22:57:16Z</dcterms:created>
  <dcterms:modified xsi:type="dcterms:W3CDTF">2026-09-30T18:48:01Z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0x01010095AB064FC891D4419DAB20CA37019DCC</vt:lpwstr>
  </property>
  <property fmtid="{D5CDD505-2E9C-101B-9397-08002B2CF9AE}" pid="3" name="_activity">
    <vt:lpwstr/>
  </property>
</Properties>
</file>